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arlaWilliams\Downloads\"/>
    </mc:Choice>
  </mc:AlternateContent>
  <xr:revisionPtr revIDLastSave="0" documentId="13_ncr:1_{49CD5105-A375-45E1-A050-A974652AF766}" xr6:coauthVersionLast="47" xr6:coauthVersionMax="47" xr10:uidLastSave="{00000000-0000-0000-0000-000000000000}"/>
  <bookViews>
    <workbookView xWindow="-110" yWindow="-110" windowWidth="19420" windowHeight="11500" xr2:uid="{7691948F-C62B-4C90-AE4E-DD38AEFA2CAF}"/>
  </bookViews>
  <sheets>
    <sheet name="To date" sheetId="1" r:id="rId1"/>
  </sheets>
  <definedNames>
    <definedName name="_xlnm.Print_Area" localSheetId="0">'To date'!$A$1:$L$59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K36" i="1" s="1"/>
  <c r="J34" i="1"/>
  <c r="J36" i="1" s="1"/>
  <c r="I34" i="1"/>
  <c r="I36" i="1" s="1"/>
  <c r="H34" i="1"/>
  <c r="H36" i="1" s="1"/>
  <c r="E34" i="1"/>
  <c r="E36" i="1" s="1"/>
  <c r="D34" i="1"/>
  <c r="D36" i="1" s="1"/>
  <c r="K54" i="1"/>
  <c r="J54" i="1"/>
  <c r="I54" i="1"/>
  <c r="H54" i="1"/>
  <c r="G54" i="1"/>
  <c r="F54" i="1"/>
  <c r="E54" i="1"/>
  <c r="D54" i="1"/>
  <c r="C54" i="1"/>
  <c r="C35" i="1"/>
  <c r="G34" i="1"/>
  <c r="G36" i="1" s="1"/>
  <c r="F34" i="1"/>
  <c r="F36" i="1" s="1"/>
  <c r="D57" i="1"/>
  <c r="E57" i="1"/>
  <c r="F57" i="1"/>
  <c r="G57" i="1"/>
  <c r="H57" i="1"/>
  <c r="I57" i="1"/>
  <c r="J57" i="1"/>
  <c r="K57" i="1"/>
  <c r="C21" i="1"/>
  <c r="C18" i="1"/>
  <c r="C38" i="1" l="1"/>
  <c r="C57" i="1" s="1"/>
  <c r="C33" i="1" l="1"/>
  <c r="C32" i="1"/>
  <c r="C31" i="1"/>
  <c r="C30" i="1"/>
  <c r="C29" i="1"/>
  <c r="C28" i="1"/>
  <c r="C27" i="1"/>
  <c r="C26" i="1"/>
  <c r="C25" i="1"/>
  <c r="C24" i="1"/>
  <c r="C34" i="1" l="1"/>
  <c r="C36" i="1" s="1"/>
  <c r="D44" i="1" l="1"/>
  <c r="D45" i="1"/>
  <c r="D47" i="1"/>
  <c r="D51" i="1"/>
  <c r="D50" i="1"/>
  <c r="D49" i="1"/>
  <c r="F45" i="1"/>
  <c r="D52" i="1"/>
  <c r="H52" i="1"/>
  <c r="I44" i="1"/>
  <c r="H44" i="1"/>
  <c r="D48" i="1"/>
  <c r="K46" i="1"/>
  <c r="J44" i="1"/>
  <c r="I49" i="1"/>
  <c r="E46" i="1"/>
  <c r="F51" i="1"/>
  <c r="I51" i="1"/>
  <c r="F47" i="1"/>
  <c r="K51" i="1"/>
  <c r="G52" i="1"/>
  <c r="J45" i="1"/>
  <c r="F44" i="1"/>
  <c r="E49" i="1"/>
  <c r="G45" i="1"/>
  <c r="G47" i="1"/>
  <c r="K47" i="1"/>
  <c r="H45" i="1"/>
  <c r="J50" i="1"/>
  <c r="E47" i="1"/>
  <c r="K50" i="1"/>
  <c r="I47" i="1"/>
  <c r="E52" i="1"/>
  <c r="H51" i="1"/>
  <c r="G44" i="1"/>
  <c r="J51" i="1"/>
  <c r="E45" i="1"/>
  <c r="F46" i="1"/>
  <c r="I52" i="1"/>
  <c r="E48" i="1"/>
  <c r="G48" i="1"/>
  <c r="G50" i="1"/>
  <c r="H48" i="1"/>
  <c r="G46" i="1"/>
  <c r="I48" i="1"/>
  <c r="J47" i="1"/>
  <c r="F52" i="1"/>
  <c r="E44" i="1"/>
  <c r="F49" i="1"/>
  <c r="J49" i="1"/>
  <c r="H50" i="1"/>
  <c r="I50" i="1"/>
  <c r="E50" i="1"/>
  <c r="I45" i="1"/>
  <c r="J52" i="1"/>
  <c r="K45" i="1"/>
  <c r="H46" i="1"/>
  <c r="J48" i="1"/>
  <c r="E51" i="1"/>
  <c r="F48" i="1"/>
  <c r="K52" i="1"/>
  <c r="G49" i="1"/>
  <c r="H49" i="1"/>
  <c r="K44" i="1"/>
  <c r="K49" i="1"/>
  <c r="J46" i="1"/>
  <c r="F50" i="1"/>
  <c r="H47" i="1"/>
  <c r="I46" i="1"/>
  <c r="K48" i="1"/>
  <c r="G51" i="1"/>
  <c r="G43" i="1"/>
  <c r="K17" i="1"/>
  <c r="K19" i="1" s="1"/>
  <c r="C9" i="1"/>
  <c r="C14" i="1"/>
  <c r="C15" i="1"/>
  <c r="C16" i="1"/>
  <c r="D46" i="1"/>
  <c r="C10" i="1"/>
  <c r="C11" i="1"/>
  <c r="C12" i="1"/>
  <c r="C13" i="1"/>
  <c r="K43" i="1"/>
  <c r="D43" i="1"/>
  <c r="J43" i="1"/>
  <c r="E43" i="1"/>
  <c r="I43" i="1"/>
  <c r="F43" i="1"/>
  <c r="C8" i="1"/>
  <c r="H43" i="1"/>
  <c r="C7" i="1"/>
  <c r="D17" i="1"/>
  <c r="D19" i="1" s="1"/>
  <c r="E17" i="1"/>
  <c r="E19" i="1" s="1"/>
  <c r="F17" i="1"/>
  <c r="F19" i="1" s="1"/>
  <c r="G17" i="1"/>
  <c r="G19" i="1" s="1"/>
  <c r="H17" i="1"/>
  <c r="H19" i="1" s="1"/>
  <c r="I17" i="1"/>
  <c r="I19" i="1" s="1"/>
  <c r="J17" i="1"/>
  <c r="J19" i="1" s="1"/>
  <c r="F53" i="1" l="1"/>
  <c r="F55" i="1" s="1"/>
  <c r="C49" i="1"/>
  <c r="C17" i="1"/>
  <c r="C52" i="1"/>
  <c r="I53" i="1"/>
  <c r="I55" i="1" s="1"/>
  <c r="C50" i="1"/>
  <c r="H53" i="1"/>
  <c r="H55" i="1" s="1"/>
  <c r="C51" i="1"/>
  <c r="J53" i="1"/>
  <c r="J55" i="1" s="1"/>
  <c r="C46" i="1"/>
  <c r="C47" i="1"/>
  <c r="C19" i="1"/>
  <c r="C43" i="1"/>
  <c r="C45" i="1"/>
  <c r="G53" i="1"/>
  <c r="G55" i="1" s="1"/>
  <c r="D53" i="1"/>
  <c r="D55" i="1" s="1"/>
  <c r="C44" i="1"/>
  <c r="K53" i="1"/>
  <c r="K55" i="1" s="1"/>
  <c r="E53" i="1"/>
  <c r="E55" i="1" s="1"/>
  <c r="C48" i="1"/>
  <c r="C53" i="1" l="1"/>
  <c r="C55" i="1" s="1"/>
</calcChain>
</file>

<file path=xl/sharedStrings.xml><?xml version="1.0" encoding="utf-8"?>
<sst xmlns="http://schemas.openxmlformats.org/spreadsheetml/2006/main" count="75" uniqueCount="28">
  <si>
    <t>Total</t>
  </si>
  <si>
    <t>National / All Wales costs</t>
  </si>
  <si>
    <t>North                   Wales</t>
  </si>
  <si>
    <t>Gwent</t>
  </si>
  <si>
    <t>West           Wales</t>
  </si>
  <si>
    <t>Cardiff &amp; VOG</t>
  </si>
  <si>
    <t>Powys</t>
  </si>
  <si>
    <t>Neath Port Talbot &amp; Swansea</t>
  </si>
  <si>
    <t>Cwm Taf Morgannwg</t>
  </si>
  <si>
    <t>Staff costs</t>
  </si>
  <si>
    <t>Other staff costs</t>
  </si>
  <si>
    <t>Accomodation costs</t>
  </si>
  <si>
    <t>Digital, Data and Tech</t>
  </si>
  <si>
    <t>Specific Programmes</t>
  </si>
  <si>
    <t>Professional fees</t>
  </si>
  <si>
    <t>Other admin expenses</t>
  </si>
  <si>
    <t>Service Level Agreements</t>
  </si>
  <si>
    <t>Amortisation</t>
  </si>
  <si>
    <t>Depreciation</t>
  </si>
  <si>
    <t>Contingency</t>
  </si>
  <si>
    <t>Full Time Equivalents</t>
  </si>
  <si>
    <t>Annex B continued</t>
  </si>
  <si>
    <t xml:space="preserve">Subtotal </t>
  </si>
  <si>
    <t>12 months to 31 March 2026</t>
  </si>
  <si>
    <t>2025/26 Budget at 31 March 2026</t>
  </si>
  <si>
    <t>Actual to 31 March 2026</t>
  </si>
  <si>
    <t>Variance at 31 March 2026</t>
  </si>
  <si>
    <t>Appendix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</si>
</sst>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\ \(#,##0\);\ \-"/>
    <numFmt numFmtId="165" formatCode="0.000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ptos Narrow"/>
      <family val="2"/>
      <scheme val="minor"/>
    </font>
    <font>
      <sz val="18"/>
      <color theme="1"/>
      <name val="Arial"/>
      <family val="2"/>
    </font>
    <font>
      <b/>
      <sz val="1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0" xfId="1" applyFont="1" applyFill="1" applyAlignment="1">
      <alignment horizontal="left" vertical="center"/>
    </xf>
    <xf numFmtId="0" fontId="3" fillId="2" borderId="0" xfId="0" applyFont="1" applyFill="1" applyAlignment="1">
      <alignment horizontal="right"/>
    </xf>
    <xf numFmtId="0" fontId="4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top"/>
    </xf>
    <xf numFmtId="0" fontId="2" fillId="2" borderId="0" xfId="1" applyFont="1" applyFill="1" applyAlignment="1">
      <alignment horizontal="right" vertical="center"/>
    </xf>
    <xf numFmtId="0" fontId="5" fillId="3" borderId="0" xfId="1" applyFont="1" applyFill="1" applyAlignment="1">
      <alignment horizontal="left" vertical="center" wrapText="1"/>
    </xf>
    <xf numFmtId="0" fontId="5" fillId="3" borderId="0" xfId="1" applyFont="1" applyFill="1" applyAlignment="1">
      <alignment horizontal="right" vertical="center" wrapText="1"/>
    </xf>
    <xf numFmtId="0" fontId="3" fillId="2" borderId="0" xfId="0" applyFont="1" applyFill="1" applyAlignment="1">
      <alignment horizontal="left"/>
    </xf>
    <xf numFmtId="0" fontId="4" fillId="2" borderId="0" xfId="1" applyFont="1" applyFill="1" applyAlignment="1">
      <alignment horizontal="left" vertical="center"/>
    </xf>
    <xf numFmtId="164" fontId="2" fillId="2" borderId="0" xfId="1" applyNumberFormat="1" applyFont="1" applyFill="1" applyAlignment="1">
      <alignment horizontal="right" vertical="center"/>
    </xf>
    <xf numFmtId="164" fontId="4" fillId="2" borderId="0" xfId="2" applyNumberFormat="1" applyFont="1" applyFill="1" applyAlignment="1">
      <alignment horizontal="right" vertical="center"/>
    </xf>
    <xf numFmtId="164" fontId="2" fillId="4" borderId="1" xfId="1" applyNumberFormat="1" applyFont="1" applyFill="1" applyBorder="1" applyAlignment="1">
      <alignment horizontal="right" vertical="center"/>
    </xf>
    <xf numFmtId="0" fontId="2" fillId="4" borderId="0" xfId="1" applyFont="1" applyFill="1" applyAlignment="1">
      <alignment horizontal="left" vertical="center"/>
    </xf>
    <xf numFmtId="43" fontId="2" fillId="4" borderId="0" xfId="1" applyNumberFormat="1" applyFont="1" applyFill="1" applyAlignment="1">
      <alignment horizontal="right" vertical="center"/>
    </xf>
    <xf numFmtId="43" fontId="4" fillId="4" borderId="0" xfId="1" applyNumberFormat="1" applyFont="1" applyFill="1" applyAlignment="1">
      <alignment horizontal="right" vertical="center"/>
    </xf>
    <xf numFmtId="43" fontId="2" fillId="2" borderId="0" xfId="1" applyNumberFormat="1" applyFont="1" applyFill="1" applyAlignment="1">
      <alignment horizontal="right" vertical="center"/>
    </xf>
    <xf numFmtId="43" fontId="4" fillId="2" borderId="0" xfId="1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/>
    </xf>
    <xf numFmtId="164" fontId="4" fillId="2" borderId="0" xfId="1" applyNumberFormat="1" applyFont="1" applyFill="1" applyAlignment="1">
      <alignment horizontal="right" vertical="center"/>
    </xf>
    <xf numFmtId="0" fontId="4" fillId="2" borderId="0" xfId="0" applyFont="1" applyFill="1"/>
    <xf numFmtId="0" fontId="3" fillId="0" borderId="0" xfId="0" applyFont="1" applyAlignment="1">
      <alignment horizontal="right"/>
    </xf>
    <xf numFmtId="164" fontId="2" fillId="2" borderId="0" xfId="2" applyNumberFormat="1" applyFont="1" applyFill="1" applyAlignment="1">
      <alignment horizontal="right" vertical="center"/>
    </xf>
    <xf numFmtId="0" fontId="2" fillId="0" borderId="0" xfId="1" applyFont="1" applyAlignment="1">
      <alignment horizontal="left" vertical="center"/>
    </xf>
    <xf numFmtId="164" fontId="2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43" fontId="2" fillId="0" borderId="0" xfId="1" applyNumberFormat="1" applyFont="1" applyAlignment="1">
      <alignment horizontal="right" vertical="center"/>
    </xf>
    <xf numFmtId="43" fontId="4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165" fontId="3" fillId="2" borderId="0" xfId="0" applyNumberFormat="1" applyFont="1" applyFill="1" applyAlignment="1">
      <alignment horizontal="right"/>
    </xf>
  </cellXfs>
  <cellStyles count="3">
    <cellStyle name="Currency 2" xfId="2" xr:uid="{CEEF762F-1F4E-4D81-B9C9-48D9D462B8C1}"/>
    <cellStyle name="Normal" xfId="0" builtinId="0"/>
    <cellStyle name="Normal 2" xfId="1" xr:uid="{3B12FAA9-96C1-4F4A-A174-CA2758BE84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90951-381C-4F68-81BD-477B44A39289}">
  <dimension ref="A1:X62"/>
  <sheetViews>
    <sheetView showGridLines="0" tabSelected="1" zoomScale="36" zoomScaleNormal="70" zoomScaleSheetLayoutView="40" workbookViewId="0">
      <selection activeCell="R8" sqref="R8"/>
    </sheetView>
  </sheetViews>
  <sheetFormatPr defaultColWidth="8.54296875" defaultRowHeight="23.5" x14ac:dyDescent="0.55000000000000004"/>
  <cols>
    <col min="1" max="1" width="3.453125" style="21" customWidth="1"/>
    <col min="2" max="2" width="40.90625" style="21" customWidth="1"/>
    <col min="3" max="3" width="21.453125" style="21" customWidth="1"/>
    <col min="4" max="10" width="19.54296875" style="21" customWidth="1"/>
    <col min="11" max="11" width="21" style="21" customWidth="1"/>
    <col min="12" max="12" width="5" style="2" customWidth="1"/>
    <col min="13" max="19" width="8.54296875" style="2"/>
    <col min="20" max="20" width="9.6328125" style="2" bestFit="1" customWidth="1"/>
    <col min="21" max="22" width="8.54296875" style="2"/>
    <col min="23" max="23" width="24.36328125" style="2" customWidth="1"/>
    <col min="24" max="24" width="8.54296875" style="2"/>
    <col min="25" max="16384" width="8.54296875" style="21"/>
  </cols>
  <sheetData>
    <row r="1" spans="1:16" ht="1.4" customHeight="1" x14ac:dyDescent="0.55000000000000004"/>
    <row r="2" spans="1:16" s="2" customFormat="1" x14ac:dyDescent="0.55000000000000004">
      <c r="B2" s="1" t="s">
        <v>27</v>
      </c>
      <c r="C2" s="1"/>
      <c r="E2" s="3"/>
      <c r="F2" s="3"/>
      <c r="G2" s="3"/>
      <c r="H2" s="3"/>
      <c r="I2" s="3"/>
      <c r="J2" s="3"/>
      <c r="K2" s="3"/>
    </row>
    <row r="3" spans="1:16" s="2" customFormat="1" ht="9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6" s="2" customFormat="1" x14ac:dyDescent="0.55000000000000004">
      <c r="A4" s="4"/>
      <c r="B4" s="1" t="s">
        <v>23</v>
      </c>
      <c r="C4" s="3"/>
      <c r="D4" s="3"/>
      <c r="E4" s="3"/>
      <c r="F4" s="3"/>
      <c r="G4" s="3"/>
      <c r="H4" s="3"/>
      <c r="I4" s="3"/>
      <c r="J4" s="3"/>
      <c r="K4" s="3"/>
    </row>
    <row r="5" spans="1:16" s="2" customFormat="1" ht="9.65" customHeight="1" x14ac:dyDescent="0.55000000000000004">
      <c r="A5" s="5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6" s="2" customFormat="1" ht="69" x14ac:dyDescent="0.55000000000000004">
      <c r="A6" s="3"/>
      <c r="B6" s="6" t="s">
        <v>24</v>
      </c>
      <c r="C6" s="7" t="s">
        <v>0</v>
      </c>
      <c r="D6" s="7" t="s">
        <v>1</v>
      </c>
      <c r="E6" s="7" t="s">
        <v>2</v>
      </c>
      <c r="F6" s="7" t="s">
        <v>3</v>
      </c>
      <c r="G6" s="7" t="s">
        <v>4</v>
      </c>
      <c r="H6" s="7" t="s">
        <v>5</v>
      </c>
      <c r="I6" s="7" t="s">
        <v>6</v>
      </c>
      <c r="J6" s="7" t="s">
        <v>7</v>
      </c>
      <c r="K6" s="7" t="s">
        <v>8</v>
      </c>
      <c r="N6" s="8"/>
      <c r="P6" s="9"/>
    </row>
    <row r="7" spans="1:16" s="2" customFormat="1" ht="29.4" customHeight="1" x14ac:dyDescent="0.55000000000000004">
      <c r="A7" s="5"/>
      <c r="B7" s="9" t="s">
        <v>9</v>
      </c>
      <c r="C7" s="22">
        <f>SUM(D7:K7)</f>
        <v>6201744</v>
      </c>
      <c r="D7" s="11">
        <v>2237026</v>
      </c>
      <c r="E7" s="11">
        <v>754206</v>
      </c>
      <c r="F7" s="11">
        <v>537061</v>
      </c>
      <c r="G7" s="11">
        <v>578204</v>
      </c>
      <c r="H7" s="11">
        <v>517772</v>
      </c>
      <c r="I7" s="11">
        <v>451922</v>
      </c>
      <c r="J7" s="11">
        <v>522614</v>
      </c>
      <c r="K7" s="11">
        <v>602939</v>
      </c>
      <c r="N7" s="8"/>
      <c r="P7" s="9"/>
    </row>
    <row r="8" spans="1:16" s="2" customFormat="1" ht="29.4" customHeight="1" x14ac:dyDescent="0.55000000000000004">
      <c r="A8" s="5"/>
      <c r="B8" s="9" t="s">
        <v>10</v>
      </c>
      <c r="C8" s="22">
        <f t="shared" ref="C8:C16" si="0">SUM(D8:K8)</f>
        <v>141778</v>
      </c>
      <c r="D8" s="11">
        <v>104574</v>
      </c>
      <c r="E8" s="11">
        <v>15004</v>
      </c>
      <c r="F8" s="11">
        <v>2496</v>
      </c>
      <c r="G8" s="11">
        <v>5996</v>
      </c>
      <c r="H8" s="11">
        <v>2700</v>
      </c>
      <c r="I8" s="11">
        <v>8000</v>
      </c>
      <c r="J8" s="11">
        <v>2004</v>
      </c>
      <c r="K8" s="11">
        <v>1004</v>
      </c>
      <c r="N8" s="8"/>
      <c r="P8" s="9"/>
    </row>
    <row r="9" spans="1:16" s="2" customFormat="1" ht="29.4" customHeight="1" x14ac:dyDescent="0.55000000000000004">
      <c r="A9" s="5"/>
      <c r="B9" s="9" t="s">
        <v>11</v>
      </c>
      <c r="C9" s="22">
        <f t="shared" si="0"/>
        <v>394915.83999999997</v>
      </c>
      <c r="D9" s="11">
        <v>118820</v>
      </c>
      <c r="E9" s="11">
        <v>56412.84</v>
      </c>
      <c r="F9" s="11">
        <v>57478</v>
      </c>
      <c r="G9" s="11">
        <v>28876</v>
      </c>
      <c r="H9" s="11">
        <v>30624</v>
      </c>
      <c r="I9" s="11">
        <v>35988</v>
      </c>
      <c r="J9" s="11">
        <v>33448</v>
      </c>
      <c r="K9" s="11">
        <v>33269</v>
      </c>
      <c r="N9" s="8"/>
      <c r="P9" s="9"/>
    </row>
    <row r="10" spans="1:16" s="2" customFormat="1" ht="29.4" customHeight="1" x14ac:dyDescent="0.55000000000000004">
      <c r="A10" s="5"/>
      <c r="B10" s="9" t="s">
        <v>12</v>
      </c>
      <c r="C10" s="22">
        <f t="shared" si="0"/>
        <v>621417</v>
      </c>
      <c r="D10" s="11">
        <v>609101</v>
      </c>
      <c r="E10" s="11">
        <v>1732</v>
      </c>
      <c r="F10" s="11">
        <v>1644</v>
      </c>
      <c r="G10" s="11">
        <v>2352</v>
      </c>
      <c r="H10" s="11">
        <v>1536</v>
      </c>
      <c r="I10" s="11">
        <v>1452</v>
      </c>
      <c r="J10" s="11">
        <v>1668</v>
      </c>
      <c r="K10" s="11">
        <v>1932</v>
      </c>
      <c r="N10" s="8"/>
      <c r="P10" s="9"/>
    </row>
    <row r="11" spans="1:16" s="2" customFormat="1" ht="29.4" customHeight="1" x14ac:dyDescent="0.55000000000000004">
      <c r="A11" s="5"/>
      <c r="B11" s="9" t="s">
        <v>13</v>
      </c>
      <c r="C11" s="22">
        <f t="shared" si="0"/>
        <v>314252</v>
      </c>
      <c r="D11" s="11">
        <v>270050</v>
      </c>
      <c r="E11" s="11">
        <v>10034</v>
      </c>
      <c r="F11" s="11">
        <v>3690</v>
      </c>
      <c r="G11" s="11">
        <v>5300</v>
      </c>
      <c r="H11" s="11">
        <v>5416</v>
      </c>
      <c r="I11" s="11">
        <v>6345</v>
      </c>
      <c r="J11" s="11">
        <v>5721</v>
      </c>
      <c r="K11" s="11">
        <v>7696</v>
      </c>
      <c r="N11" s="8"/>
      <c r="P11" s="9"/>
    </row>
    <row r="12" spans="1:16" s="2" customFormat="1" ht="29.4" customHeight="1" x14ac:dyDescent="0.55000000000000004">
      <c r="A12" s="5"/>
      <c r="B12" s="9" t="s">
        <v>14</v>
      </c>
      <c r="C12" s="22">
        <f t="shared" si="0"/>
        <v>156143</v>
      </c>
      <c r="D12" s="11">
        <v>152643</v>
      </c>
      <c r="E12" s="11">
        <v>0</v>
      </c>
      <c r="F12" s="11">
        <v>3500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N12" s="8"/>
      <c r="P12" s="9"/>
    </row>
    <row r="13" spans="1:16" s="2" customFormat="1" ht="29.4" customHeight="1" x14ac:dyDescent="0.55000000000000004">
      <c r="A13" s="5"/>
      <c r="B13" s="9" t="s">
        <v>15</v>
      </c>
      <c r="C13" s="22">
        <f t="shared" si="0"/>
        <v>75933.16</v>
      </c>
      <c r="D13" s="11">
        <v>10100</v>
      </c>
      <c r="E13" s="11">
        <v>19181.16</v>
      </c>
      <c r="F13" s="11">
        <v>6160</v>
      </c>
      <c r="G13" s="11">
        <v>5544</v>
      </c>
      <c r="H13" s="11">
        <v>8066</v>
      </c>
      <c r="I13" s="11">
        <v>12610</v>
      </c>
      <c r="J13" s="11">
        <v>6476</v>
      </c>
      <c r="K13" s="11">
        <v>7796</v>
      </c>
      <c r="P13" s="9"/>
    </row>
    <row r="14" spans="1:16" s="2" customFormat="1" ht="29.4" customHeight="1" x14ac:dyDescent="0.55000000000000004">
      <c r="A14" s="5"/>
      <c r="B14" s="9" t="s">
        <v>16</v>
      </c>
      <c r="C14" s="22">
        <f t="shared" si="0"/>
        <v>160943.84</v>
      </c>
      <c r="D14" s="11">
        <v>160943.84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P14" s="9"/>
    </row>
    <row r="15" spans="1:16" s="2" customFormat="1" ht="29.4" customHeight="1" x14ac:dyDescent="0.55000000000000004">
      <c r="A15" s="5"/>
      <c r="B15" s="9" t="s">
        <v>17</v>
      </c>
      <c r="C15" s="22">
        <f t="shared" si="0"/>
        <v>124308</v>
      </c>
      <c r="D15" s="11">
        <v>124308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P15" s="9"/>
    </row>
    <row r="16" spans="1:16" s="2" customFormat="1" ht="29.4" customHeight="1" x14ac:dyDescent="0.55000000000000004">
      <c r="A16" s="5"/>
      <c r="B16" s="9" t="s">
        <v>18</v>
      </c>
      <c r="C16" s="22">
        <f t="shared" si="0"/>
        <v>233379</v>
      </c>
      <c r="D16" s="11">
        <v>199935</v>
      </c>
      <c r="E16" s="11">
        <v>9708</v>
      </c>
      <c r="F16" s="11">
        <v>23736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P16" s="9"/>
    </row>
    <row r="17" spans="1:11" s="2" customFormat="1" ht="29.4" customHeight="1" x14ac:dyDescent="0.55000000000000004">
      <c r="A17" s="5"/>
      <c r="B17" s="23" t="s">
        <v>22</v>
      </c>
      <c r="C17" s="24">
        <f>SUM(C7:C16)</f>
        <v>8424813.8399999999</v>
      </c>
      <c r="D17" s="24">
        <f t="shared" ref="D17:K17" si="1">SUM(D7:D16)</f>
        <v>3987500.84</v>
      </c>
      <c r="E17" s="24">
        <f t="shared" si="1"/>
        <v>866278</v>
      </c>
      <c r="F17" s="24">
        <f t="shared" si="1"/>
        <v>635765</v>
      </c>
      <c r="G17" s="24">
        <f t="shared" si="1"/>
        <v>626272</v>
      </c>
      <c r="H17" s="24">
        <f t="shared" si="1"/>
        <v>566114</v>
      </c>
      <c r="I17" s="24">
        <f t="shared" si="1"/>
        <v>516317</v>
      </c>
      <c r="J17" s="24">
        <f t="shared" si="1"/>
        <v>571931</v>
      </c>
      <c r="K17" s="24">
        <f t="shared" si="1"/>
        <v>654636</v>
      </c>
    </row>
    <row r="18" spans="1:11" s="2" customFormat="1" ht="29.4" customHeight="1" x14ac:dyDescent="0.55000000000000004">
      <c r="A18" s="5"/>
      <c r="B18" s="9" t="s">
        <v>19</v>
      </c>
      <c r="C18" s="11">
        <f>SUM(D18:K18)</f>
        <v>47502</v>
      </c>
      <c r="D18" s="11">
        <v>47502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</row>
    <row r="19" spans="1:11" s="2" customFormat="1" x14ac:dyDescent="0.55000000000000004">
      <c r="A19" s="5"/>
      <c r="B19" s="13" t="s">
        <v>0</v>
      </c>
      <c r="C19" s="12">
        <f>C18+C17</f>
        <v>8472315.8399999999</v>
      </c>
      <c r="D19" s="12">
        <f>D18+D17</f>
        <v>4035002.84</v>
      </c>
      <c r="E19" s="12">
        <f t="shared" ref="E19:K19" si="2">E18+E17</f>
        <v>866278</v>
      </c>
      <c r="F19" s="12">
        <f t="shared" si="2"/>
        <v>635765</v>
      </c>
      <c r="G19" s="12">
        <f t="shared" si="2"/>
        <v>626272</v>
      </c>
      <c r="H19" s="12">
        <f t="shared" si="2"/>
        <v>566114</v>
      </c>
      <c r="I19" s="12">
        <f t="shared" si="2"/>
        <v>516317</v>
      </c>
      <c r="J19" s="12">
        <f t="shared" si="2"/>
        <v>571931</v>
      </c>
      <c r="K19" s="12">
        <f t="shared" si="2"/>
        <v>654636</v>
      </c>
    </row>
    <row r="20" spans="1:11" s="2" customFormat="1" x14ac:dyDescent="0.55000000000000004">
      <c r="A20" s="3"/>
      <c r="B20" s="9"/>
      <c r="C20" s="5"/>
      <c r="D20" s="3"/>
      <c r="E20" s="3"/>
      <c r="F20" s="3"/>
      <c r="G20" s="3"/>
      <c r="H20" s="3"/>
      <c r="I20" s="3"/>
      <c r="J20" s="3"/>
      <c r="K20" s="3"/>
    </row>
    <row r="21" spans="1:11" s="2" customFormat="1" x14ac:dyDescent="0.55000000000000004">
      <c r="A21" s="3"/>
      <c r="B21" s="13" t="s">
        <v>20</v>
      </c>
      <c r="C21" s="14">
        <f>SUM(D21:K21)</f>
        <v>106.44</v>
      </c>
      <c r="D21" s="15">
        <v>26.2</v>
      </c>
      <c r="E21" s="15">
        <v>15.2</v>
      </c>
      <c r="F21" s="15">
        <v>10.84</v>
      </c>
      <c r="G21" s="15">
        <v>11.01</v>
      </c>
      <c r="H21" s="15">
        <v>10.88</v>
      </c>
      <c r="I21" s="15">
        <v>9.4</v>
      </c>
      <c r="J21" s="15">
        <v>11.11</v>
      </c>
      <c r="K21" s="15">
        <v>11.8</v>
      </c>
    </row>
    <row r="22" spans="1:11" s="21" customFormat="1" x14ac:dyDescent="0.55000000000000004">
      <c r="A22" s="25"/>
      <c r="B22" s="23"/>
      <c r="C22" s="26"/>
      <c r="D22" s="27"/>
      <c r="E22" s="27"/>
      <c r="F22" s="27"/>
      <c r="G22" s="27"/>
      <c r="H22" s="27"/>
      <c r="I22" s="27"/>
      <c r="J22" s="27"/>
      <c r="K22" s="27"/>
    </row>
    <row r="23" spans="1:11" s="2" customFormat="1" ht="69" x14ac:dyDescent="0.55000000000000004">
      <c r="A23" s="3"/>
      <c r="B23" s="6" t="s">
        <v>25</v>
      </c>
      <c r="C23" s="7" t="s">
        <v>0</v>
      </c>
      <c r="D23" s="7" t="s">
        <v>1</v>
      </c>
      <c r="E23" s="7" t="s">
        <v>2</v>
      </c>
      <c r="F23" s="7" t="s">
        <v>3</v>
      </c>
      <c r="G23" s="7" t="s">
        <v>4</v>
      </c>
      <c r="H23" s="7" t="s">
        <v>5</v>
      </c>
      <c r="I23" s="7" t="s">
        <v>6</v>
      </c>
      <c r="J23" s="7" t="s">
        <v>7</v>
      </c>
      <c r="K23" s="7" t="s">
        <v>8</v>
      </c>
    </row>
    <row r="24" spans="1:11" s="2" customFormat="1" ht="27.65" customHeight="1" x14ac:dyDescent="0.55000000000000004">
      <c r="A24" s="3"/>
      <c r="B24" s="9" t="s">
        <v>9</v>
      </c>
      <c r="C24" s="10">
        <f t="shared" ref="C24:C33" si="3">SUM(D24:K24)</f>
        <v>6174741.54</v>
      </c>
      <c r="D24" s="11">
        <v>2275015.64</v>
      </c>
      <c r="E24" s="11">
        <v>726378</v>
      </c>
      <c r="F24" s="11">
        <v>529235.39</v>
      </c>
      <c r="G24" s="11">
        <v>590173.62000000011</v>
      </c>
      <c r="H24" s="11">
        <v>515101.62999999995</v>
      </c>
      <c r="I24" s="11">
        <v>435764.37</v>
      </c>
      <c r="J24" s="11">
        <v>506318.67</v>
      </c>
      <c r="K24" s="11">
        <v>596754.22</v>
      </c>
    </row>
    <row r="25" spans="1:11" s="2" customFormat="1" ht="27.65" customHeight="1" x14ac:dyDescent="0.55000000000000004">
      <c r="A25" s="3"/>
      <c r="B25" s="9" t="s">
        <v>10</v>
      </c>
      <c r="C25" s="10">
        <f t="shared" si="3"/>
        <v>129572.5</v>
      </c>
      <c r="D25" s="11">
        <v>93161.68</v>
      </c>
      <c r="E25" s="11">
        <v>16901.72</v>
      </c>
      <c r="F25" s="11">
        <v>2257.5300000000002</v>
      </c>
      <c r="G25" s="11">
        <v>3988.83</v>
      </c>
      <c r="H25" s="11">
        <v>3348.21</v>
      </c>
      <c r="I25" s="11">
        <v>8499.7199999999993</v>
      </c>
      <c r="J25" s="11">
        <v>420.95</v>
      </c>
      <c r="K25" s="11">
        <v>993.86</v>
      </c>
    </row>
    <row r="26" spans="1:11" s="2" customFormat="1" ht="27.65" customHeight="1" x14ac:dyDescent="0.55000000000000004">
      <c r="A26" s="3"/>
      <c r="B26" s="9" t="s">
        <v>11</v>
      </c>
      <c r="C26" s="10">
        <f t="shared" si="3"/>
        <v>409209.58999999997</v>
      </c>
      <c r="D26" s="11">
        <v>135182.93</v>
      </c>
      <c r="E26" s="11">
        <v>58183.399999999987</v>
      </c>
      <c r="F26" s="11">
        <v>58347.88</v>
      </c>
      <c r="G26" s="11">
        <v>31296.079999999998</v>
      </c>
      <c r="H26" s="11">
        <v>29888.31</v>
      </c>
      <c r="I26" s="11">
        <v>33606.67</v>
      </c>
      <c r="J26" s="11">
        <v>30043.31</v>
      </c>
      <c r="K26" s="11">
        <v>32661.01</v>
      </c>
    </row>
    <row r="27" spans="1:11" s="2" customFormat="1" ht="27.65" customHeight="1" x14ac:dyDescent="0.55000000000000004">
      <c r="A27" s="3"/>
      <c r="B27" s="9" t="s">
        <v>12</v>
      </c>
      <c r="C27" s="10">
        <f t="shared" si="3"/>
        <v>622632.62000000011</v>
      </c>
      <c r="D27" s="11">
        <v>613142</v>
      </c>
      <c r="E27" s="11">
        <v>861.18000000000006</v>
      </c>
      <c r="F27" s="11">
        <v>1058.24</v>
      </c>
      <c r="G27" s="11">
        <v>2612.59</v>
      </c>
      <c r="H27" s="11">
        <v>1215.17</v>
      </c>
      <c r="I27" s="11">
        <v>977.28</v>
      </c>
      <c r="J27" s="11">
        <v>1427.43</v>
      </c>
      <c r="K27" s="11">
        <v>1338.73</v>
      </c>
    </row>
    <row r="28" spans="1:11" s="2" customFormat="1" ht="27.65" customHeight="1" x14ac:dyDescent="0.55000000000000004">
      <c r="A28" s="3"/>
      <c r="B28" s="9" t="s">
        <v>13</v>
      </c>
      <c r="C28" s="10">
        <f t="shared" si="3"/>
        <v>342585.4599999999</v>
      </c>
      <c r="D28" s="11">
        <v>289508.70999999996</v>
      </c>
      <c r="E28" s="11">
        <v>11507.99</v>
      </c>
      <c r="F28" s="11">
        <v>2524.5700000000002</v>
      </c>
      <c r="G28" s="11">
        <v>5696.74</v>
      </c>
      <c r="H28" s="11">
        <v>4797.2300000000005</v>
      </c>
      <c r="I28" s="11">
        <v>5026.55</v>
      </c>
      <c r="J28" s="11">
        <v>9835.51</v>
      </c>
      <c r="K28" s="11">
        <v>13688.16</v>
      </c>
    </row>
    <row r="29" spans="1:11" s="2" customFormat="1" ht="27.65" customHeight="1" x14ac:dyDescent="0.55000000000000004">
      <c r="A29" s="5"/>
      <c r="B29" s="9" t="s">
        <v>14</v>
      </c>
      <c r="C29" s="10">
        <f t="shared" si="3"/>
        <v>125886.95000000001</v>
      </c>
      <c r="D29" s="11">
        <v>120692</v>
      </c>
      <c r="E29" s="11">
        <v>0</v>
      </c>
      <c r="F29" s="11">
        <v>4595.8500000000004</v>
      </c>
      <c r="G29" s="11">
        <v>0</v>
      </c>
      <c r="H29" s="11">
        <v>293.10000000000002</v>
      </c>
      <c r="I29" s="11">
        <v>0</v>
      </c>
      <c r="J29" s="11">
        <v>306</v>
      </c>
      <c r="K29" s="11">
        <v>0</v>
      </c>
    </row>
    <row r="30" spans="1:11" s="2" customFormat="1" ht="27.65" customHeight="1" x14ac:dyDescent="0.55000000000000004">
      <c r="A30" s="5"/>
      <c r="B30" s="9" t="s">
        <v>15</v>
      </c>
      <c r="C30" s="10">
        <f t="shared" si="3"/>
        <v>65829.55</v>
      </c>
      <c r="D30" s="11">
        <v>13267.18</v>
      </c>
      <c r="E30" s="11">
        <v>18861.549999999996</v>
      </c>
      <c r="F30" s="11">
        <v>5186.5200000000004</v>
      </c>
      <c r="G30" s="11">
        <v>3633.9</v>
      </c>
      <c r="H30" s="11">
        <v>5427.09</v>
      </c>
      <c r="I30" s="11">
        <v>8524.77</v>
      </c>
      <c r="J30" s="11">
        <v>6442.4899999999989</v>
      </c>
      <c r="K30" s="11">
        <v>4486.05</v>
      </c>
    </row>
    <row r="31" spans="1:11" s="2" customFormat="1" ht="27.65" customHeight="1" x14ac:dyDescent="0.55000000000000004">
      <c r="A31" s="5"/>
      <c r="B31" s="9" t="s">
        <v>16</v>
      </c>
      <c r="C31" s="10">
        <f>SUM(D31:K31)</f>
        <v>160139.41999999998</v>
      </c>
      <c r="D31" s="11">
        <v>160139.41999999998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 s="2" customFormat="1" ht="27.65" customHeight="1" x14ac:dyDescent="0.55000000000000004">
      <c r="A32" s="5"/>
      <c r="B32" s="9" t="s">
        <v>17</v>
      </c>
      <c r="C32" s="10">
        <f>SUM(D32:K32)</f>
        <v>124310.77</v>
      </c>
      <c r="D32" s="11">
        <v>124310.77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4" s="2" customFormat="1" ht="27.65" customHeight="1" x14ac:dyDescent="0.55000000000000004">
      <c r="A33" s="5"/>
      <c r="B33" s="9" t="s">
        <v>18</v>
      </c>
      <c r="C33" s="10">
        <f t="shared" si="3"/>
        <v>207588.45</v>
      </c>
      <c r="D33" s="11">
        <v>173483.15000000002</v>
      </c>
      <c r="E33" s="11">
        <v>9924.77</v>
      </c>
      <c r="F33" s="11">
        <v>23731.91</v>
      </c>
      <c r="G33" s="11">
        <v>0</v>
      </c>
      <c r="H33" s="11">
        <v>0</v>
      </c>
      <c r="I33" s="11">
        <v>0</v>
      </c>
      <c r="J33" s="11">
        <v>448.62</v>
      </c>
      <c r="K33" s="11">
        <v>0</v>
      </c>
    </row>
    <row r="34" spans="1:14" s="2" customFormat="1" ht="27.65" customHeight="1" x14ac:dyDescent="0.55000000000000004">
      <c r="A34" s="5"/>
      <c r="B34" s="23" t="s">
        <v>22</v>
      </c>
      <c r="C34" s="24">
        <f>SUM(C24:C33)</f>
        <v>8362496.8499999996</v>
      </c>
      <c r="D34" s="24">
        <f t="shared" ref="D34:H34" si="4">SUM(D24:D33)</f>
        <v>3997903.4800000004</v>
      </c>
      <c r="E34" s="24">
        <f t="shared" si="4"/>
        <v>842618.6100000001</v>
      </c>
      <c r="F34" s="24">
        <f t="shared" si="4"/>
        <v>626937.89</v>
      </c>
      <c r="G34" s="24">
        <f t="shared" si="4"/>
        <v>637401.76</v>
      </c>
      <c r="H34" s="24">
        <f t="shared" si="4"/>
        <v>560070.74</v>
      </c>
      <c r="I34" s="24">
        <f t="shared" ref="I34" si="5">SUM(I24:I33)</f>
        <v>492399.35999999999</v>
      </c>
      <c r="J34" s="24">
        <f t="shared" ref="J34" si="6">SUM(J24:J33)</f>
        <v>555242.9800000001</v>
      </c>
      <c r="K34" s="24">
        <f t="shared" ref="K34" si="7">SUM(K24:K33)</f>
        <v>649922.03</v>
      </c>
    </row>
    <row r="35" spans="1:14" ht="35.25" customHeight="1" x14ac:dyDescent="0.55000000000000004">
      <c r="B35" s="9" t="s">
        <v>19</v>
      </c>
      <c r="C35" s="11">
        <f>D35</f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</row>
    <row r="36" spans="1:14" s="2" customFormat="1" ht="33" customHeight="1" x14ac:dyDescent="0.55000000000000004">
      <c r="A36" s="5"/>
      <c r="B36" s="13" t="s">
        <v>0</v>
      </c>
      <c r="C36" s="12">
        <f>C35+C34</f>
        <v>8362496.8499999996</v>
      </c>
      <c r="D36" s="12">
        <f t="shared" ref="D36:K36" si="8">D35+D34</f>
        <v>3997903.4800000004</v>
      </c>
      <c r="E36" s="12">
        <f t="shared" si="8"/>
        <v>842618.6100000001</v>
      </c>
      <c r="F36" s="12">
        <f t="shared" si="8"/>
        <v>626937.89</v>
      </c>
      <c r="G36" s="12">
        <f t="shared" si="8"/>
        <v>637401.76</v>
      </c>
      <c r="H36" s="12">
        <f t="shared" si="8"/>
        <v>560070.74</v>
      </c>
      <c r="I36" s="12">
        <f t="shared" si="8"/>
        <v>492399.35999999999</v>
      </c>
      <c r="J36" s="12">
        <f t="shared" si="8"/>
        <v>555242.9800000001</v>
      </c>
      <c r="K36" s="12">
        <f t="shared" si="8"/>
        <v>649922.03</v>
      </c>
      <c r="N36" s="18"/>
    </row>
    <row r="37" spans="1:14" s="21" customFormat="1" x14ac:dyDescent="0.55000000000000004">
      <c r="A37" s="28"/>
      <c r="B37" s="23"/>
      <c r="C37" s="29"/>
      <c r="D37" s="29"/>
      <c r="E37" s="29"/>
      <c r="F37" s="29"/>
      <c r="G37" s="29"/>
      <c r="H37" s="29"/>
      <c r="I37" s="29"/>
      <c r="J37" s="29"/>
      <c r="K37" s="29"/>
      <c r="N37" s="30"/>
    </row>
    <row r="38" spans="1:14" s="2" customFormat="1" ht="27.65" customHeight="1" x14ac:dyDescent="0.55000000000000004">
      <c r="A38" s="3"/>
      <c r="B38" s="13" t="s">
        <v>20</v>
      </c>
      <c r="C38" s="14">
        <f>SUM(D38:K38)</f>
        <v>106.44</v>
      </c>
      <c r="D38" s="15">
        <v>26.2</v>
      </c>
      <c r="E38" s="15">
        <v>15.2</v>
      </c>
      <c r="F38" s="15">
        <v>10.84</v>
      </c>
      <c r="G38" s="15">
        <v>11.01</v>
      </c>
      <c r="H38" s="15">
        <v>10.88</v>
      </c>
      <c r="I38" s="15">
        <v>9.4</v>
      </c>
      <c r="J38" s="15">
        <v>11.11</v>
      </c>
      <c r="K38" s="15">
        <v>11.8</v>
      </c>
      <c r="N38" s="18"/>
    </row>
    <row r="39" spans="1:14" s="2" customFormat="1" ht="12" customHeight="1" x14ac:dyDescent="0.55000000000000004">
      <c r="A39" s="3"/>
      <c r="B39" s="5"/>
      <c r="C39" s="16"/>
      <c r="D39" s="17"/>
      <c r="E39" s="17"/>
      <c r="F39" s="17"/>
      <c r="G39" s="17"/>
      <c r="H39" s="17"/>
      <c r="I39" s="17"/>
      <c r="J39" s="17"/>
      <c r="K39" s="17"/>
      <c r="N39" s="18"/>
    </row>
    <row r="40" spans="1:14" s="2" customFormat="1" ht="12" customHeight="1" x14ac:dyDescent="0.55000000000000004">
      <c r="A40" s="3"/>
      <c r="B40" s="5"/>
      <c r="C40" s="16"/>
      <c r="D40" s="17"/>
      <c r="E40" s="17"/>
      <c r="F40" s="17"/>
      <c r="G40" s="17"/>
      <c r="H40" s="17"/>
      <c r="I40" s="17"/>
      <c r="J40" s="17"/>
      <c r="K40" s="17"/>
      <c r="N40" s="18"/>
    </row>
    <row r="41" spans="1:14" s="2" customFormat="1" ht="21" customHeight="1" x14ac:dyDescent="0.55000000000000004">
      <c r="A41" s="3"/>
      <c r="B41" s="1" t="s">
        <v>21</v>
      </c>
      <c r="C41" s="3"/>
      <c r="D41" s="3"/>
      <c r="E41" s="3"/>
      <c r="F41" s="3"/>
      <c r="G41" s="3"/>
      <c r="H41" s="3"/>
      <c r="I41" s="3"/>
      <c r="J41" s="3"/>
      <c r="K41" s="3"/>
      <c r="N41" s="18"/>
    </row>
    <row r="42" spans="1:14" s="2" customFormat="1" ht="69" x14ac:dyDescent="0.55000000000000004">
      <c r="A42" s="3"/>
      <c r="B42" s="6" t="s">
        <v>26</v>
      </c>
      <c r="C42" s="7" t="s">
        <v>0</v>
      </c>
      <c r="D42" s="7" t="s">
        <v>1</v>
      </c>
      <c r="E42" s="7" t="s">
        <v>2</v>
      </c>
      <c r="F42" s="7" t="s">
        <v>3</v>
      </c>
      <c r="G42" s="7" t="s">
        <v>4</v>
      </c>
      <c r="H42" s="7" t="s">
        <v>5</v>
      </c>
      <c r="I42" s="7" t="s">
        <v>6</v>
      </c>
      <c r="J42" s="7" t="s">
        <v>7</v>
      </c>
      <c r="K42" s="7" t="s">
        <v>8</v>
      </c>
      <c r="M42" s="18"/>
      <c r="N42" s="18"/>
    </row>
    <row r="43" spans="1:14" s="2" customFormat="1" ht="28.65" customHeight="1" x14ac:dyDescent="0.55000000000000004">
      <c r="A43" s="5"/>
      <c r="B43" s="9" t="s">
        <v>9</v>
      </c>
      <c r="C43" s="10">
        <f t="shared" ref="C43:C54" si="9">SUM(D43:K43)</f>
        <v>27002.459999999846</v>
      </c>
      <c r="D43" s="19">
        <f t="shared" ref="D43:K52" si="10">D7-D24</f>
        <v>-37989.64000000013</v>
      </c>
      <c r="E43" s="19">
        <f t="shared" si="10"/>
        <v>27828</v>
      </c>
      <c r="F43" s="19">
        <f t="shared" si="10"/>
        <v>7825.609999999986</v>
      </c>
      <c r="G43" s="19">
        <f t="shared" si="10"/>
        <v>-11969.620000000112</v>
      </c>
      <c r="H43" s="19">
        <f t="shared" si="10"/>
        <v>2670.3700000000536</v>
      </c>
      <c r="I43" s="19">
        <f t="shared" si="10"/>
        <v>16157.630000000005</v>
      </c>
      <c r="J43" s="19">
        <f t="shared" si="10"/>
        <v>16295.330000000016</v>
      </c>
      <c r="K43" s="19">
        <f t="shared" si="10"/>
        <v>6184.7800000000279</v>
      </c>
      <c r="M43" s="20"/>
      <c r="N43" s="18"/>
    </row>
    <row r="44" spans="1:14" s="2" customFormat="1" ht="28.65" customHeight="1" x14ac:dyDescent="0.55000000000000004">
      <c r="A44" s="5"/>
      <c r="B44" s="9" t="s">
        <v>10</v>
      </c>
      <c r="C44" s="10">
        <f t="shared" si="9"/>
        <v>12205.500000000005</v>
      </c>
      <c r="D44" s="19">
        <f t="shared" si="10"/>
        <v>11412.320000000007</v>
      </c>
      <c r="E44" s="19">
        <f t="shared" si="10"/>
        <v>-1897.7200000000012</v>
      </c>
      <c r="F44" s="19">
        <f t="shared" si="10"/>
        <v>238.4699999999998</v>
      </c>
      <c r="G44" s="19">
        <f t="shared" si="10"/>
        <v>2007.17</v>
      </c>
      <c r="H44" s="19">
        <f t="shared" si="10"/>
        <v>-648.21</v>
      </c>
      <c r="I44" s="19">
        <f t="shared" si="10"/>
        <v>-499.71999999999935</v>
      </c>
      <c r="J44" s="19">
        <f t="shared" si="10"/>
        <v>1583.05</v>
      </c>
      <c r="K44" s="19">
        <f t="shared" si="10"/>
        <v>10.139999999999986</v>
      </c>
      <c r="M44" s="20"/>
      <c r="N44" s="18"/>
    </row>
    <row r="45" spans="1:14" s="2" customFormat="1" ht="28.65" customHeight="1" x14ac:dyDescent="0.55000000000000004">
      <c r="A45" s="5"/>
      <c r="B45" s="9" t="s">
        <v>11</v>
      </c>
      <c r="C45" s="10">
        <f t="shared" si="9"/>
        <v>-14293.749999999978</v>
      </c>
      <c r="D45" s="19">
        <f t="shared" si="10"/>
        <v>-16362.929999999993</v>
      </c>
      <c r="E45" s="19">
        <f t="shared" si="10"/>
        <v>-1770.5599999999904</v>
      </c>
      <c r="F45" s="19">
        <f t="shared" si="10"/>
        <v>-869.87999999999738</v>
      </c>
      <c r="G45" s="19">
        <f t="shared" si="10"/>
        <v>-2420.0799999999981</v>
      </c>
      <c r="H45" s="19">
        <f t="shared" si="10"/>
        <v>735.68999999999869</v>
      </c>
      <c r="I45" s="19">
        <f t="shared" si="10"/>
        <v>2381.3300000000017</v>
      </c>
      <c r="J45" s="19">
        <f t="shared" si="10"/>
        <v>3404.6899999999987</v>
      </c>
      <c r="K45" s="19">
        <f t="shared" si="10"/>
        <v>607.9900000000016</v>
      </c>
      <c r="M45" s="20"/>
      <c r="N45" s="18"/>
    </row>
    <row r="46" spans="1:14" s="2" customFormat="1" ht="28.65" customHeight="1" x14ac:dyDescent="0.55000000000000004">
      <c r="A46" s="5"/>
      <c r="B46" s="9" t="s">
        <v>12</v>
      </c>
      <c r="C46" s="10">
        <f t="shared" si="9"/>
        <v>-1215.6200000000001</v>
      </c>
      <c r="D46" s="19">
        <f t="shared" si="10"/>
        <v>-4041</v>
      </c>
      <c r="E46" s="19">
        <f t="shared" si="10"/>
        <v>870.81999999999994</v>
      </c>
      <c r="F46" s="19">
        <f t="shared" si="10"/>
        <v>585.76</v>
      </c>
      <c r="G46" s="19">
        <f t="shared" si="10"/>
        <v>-260.59000000000015</v>
      </c>
      <c r="H46" s="19">
        <f t="shared" si="10"/>
        <v>320.82999999999993</v>
      </c>
      <c r="I46" s="19">
        <f t="shared" si="10"/>
        <v>474.72</v>
      </c>
      <c r="J46" s="19">
        <f t="shared" si="10"/>
        <v>240.56999999999994</v>
      </c>
      <c r="K46" s="19">
        <f t="shared" si="10"/>
        <v>593.27</v>
      </c>
      <c r="M46" s="20"/>
      <c r="N46" s="18"/>
    </row>
    <row r="47" spans="1:14" s="2" customFormat="1" ht="28.65" customHeight="1" x14ac:dyDescent="0.55000000000000004">
      <c r="A47" s="5"/>
      <c r="B47" s="9" t="s">
        <v>13</v>
      </c>
      <c r="C47" s="10">
        <f t="shared" si="9"/>
        <v>-28333.459999999959</v>
      </c>
      <c r="D47" s="19">
        <f t="shared" si="10"/>
        <v>-19458.709999999963</v>
      </c>
      <c r="E47" s="19">
        <f t="shared" si="10"/>
        <v>-1473.9899999999998</v>
      </c>
      <c r="F47" s="19">
        <f t="shared" si="10"/>
        <v>1165.4299999999998</v>
      </c>
      <c r="G47" s="19">
        <f t="shared" si="10"/>
        <v>-396.73999999999978</v>
      </c>
      <c r="H47" s="19">
        <f t="shared" si="10"/>
        <v>618.76999999999953</v>
      </c>
      <c r="I47" s="19">
        <f t="shared" si="10"/>
        <v>1318.4499999999998</v>
      </c>
      <c r="J47" s="19">
        <f t="shared" si="10"/>
        <v>-4114.51</v>
      </c>
      <c r="K47" s="19">
        <f t="shared" si="10"/>
        <v>-5992.16</v>
      </c>
      <c r="M47" s="20"/>
      <c r="N47" s="18"/>
    </row>
    <row r="48" spans="1:14" s="2" customFormat="1" ht="28.65" customHeight="1" x14ac:dyDescent="0.55000000000000004">
      <c r="A48" s="5"/>
      <c r="B48" s="9" t="s">
        <v>14</v>
      </c>
      <c r="C48" s="10">
        <f t="shared" si="9"/>
        <v>30256.050000000003</v>
      </c>
      <c r="D48" s="19">
        <f t="shared" si="10"/>
        <v>31951</v>
      </c>
      <c r="E48" s="19">
        <f t="shared" si="10"/>
        <v>0</v>
      </c>
      <c r="F48" s="19">
        <f t="shared" si="10"/>
        <v>-1095.8500000000004</v>
      </c>
      <c r="G48" s="19">
        <f t="shared" si="10"/>
        <v>0</v>
      </c>
      <c r="H48" s="19">
        <f t="shared" si="10"/>
        <v>-293.10000000000002</v>
      </c>
      <c r="I48" s="19">
        <f t="shared" si="10"/>
        <v>0</v>
      </c>
      <c r="J48" s="19">
        <f t="shared" si="10"/>
        <v>-306</v>
      </c>
      <c r="K48" s="19">
        <f t="shared" si="10"/>
        <v>0</v>
      </c>
      <c r="M48" s="20"/>
    </row>
    <row r="49" spans="1:20" s="2" customFormat="1" ht="28.65" customHeight="1" x14ac:dyDescent="0.55000000000000004">
      <c r="A49" s="5"/>
      <c r="B49" s="9" t="s">
        <v>15</v>
      </c>
      <c r="C49" s="10">
        <f t="shared" si="9"/>
        <v>10103.610000000004</v>
      </c>
      <c r="D49" s="19">
        <f t="shared" si="10"/>
        <v>-3167.1800000000003</v>
      </c>
      <c r="E49" s="19">
        <f t="shared" si="10"/>
        <v>319.61000000000422</v>
      </c>
      <c r="F49" s="19">
        <f t="shared" si="10"/>
        <v>973.47999999999956</v>
      </c>
      <c r="G49" s="19">
        <f t="shared" si="10"/>
        <v>1910.1</v>
      </c>
      <c r="H49" s="19">
        <f t="shared" si="10"/>
        <v>2638.91</v>
      </c>
      <c r="I49" s="19">
        <f t="shared" si="10"/>
        <v>4085.2299999999996</v>
      </c>
      <c r="J49" s="19">
        <f t="shared" si="10"/>
        <v>33.510000000001128</v>
      </c>
      <c r="K49" s="19">
        <f t="shared" si="10"/>
        <v>3309.95</v>
      </c>
      <c r="M49" s="18"/>
    </row>
    <row r="50" spans="1:20" s="2" customFormat="1" ht="28.65" customHeight="1" x14ac:dyDescent="0.55000000000000004">
      <c r="A50" s="5"/>
      <c r="B50" s="9" t="s">
        <v>16</v>
      </c>
      <c r="C50" s="10">
        <f t="shared" si="9"/>
        <v>804.42000000001281</v>
      </c>
      <c r="D50" s="19">
        <f t="shared" si="10"/>
        <v>804.42000000001281</v>
      </c>
      <c r="E50" s="19">
        <f t="shared" si="10"/>
        <v>0</v>
      </c>
      <c r="F50" s="19">
        <f t="shared" si="10"/>
        <v>0</v>
      </c>
      <c r="G50" s="19">
        <f t="shared" si="10"/>
        <v>0</v>
      </c>
      <c r="H50" s="19">
        <f t="shared" si="10"/>
        <v>0</v>
      </c>
      <c r="I50" s="19">
        <f t="shared" si="10"/>
        <v>0</v>
      </c>
      <c r="J50" s="19">
        <f t="shared" si="10"/>
        <v>0</v>
      </c>
      <c r="K50" s="19">
        <f t="shared" si="10"/>
        <v>0</v>
      </c>
      <c r="M50" s="18"/>
    </row>
    <row r="51" spans="1:20" s="2" customFormat="1" ht="28.65" customHeight="1" x14ac:dyDescent="0.55000000000000004">
      <c r="A51" s="5"/>
      <c r="B51" s="9" t="s">
        <v>17</v>
      </c>
      <c r="C51" s="10">
        <f t="shared" si="9"/>
        <v>-2.7700000000040745</v>
      </c>
      <c r="D51" s="19">
        <f t="shared" si="10"/>
        <v>-2.7700000000040745</v>
      </c>
      <c r="E51" s="19">
        <f t="shared" si="10"/>
        <v>0</v>
      </c>
      <c r="F51" s="19">
        <f t="shared" si="10"/>
        <v>0</v>
      </c>
      <c r="G51" s="19">
        <f t="shared" si="10"/>
        <v>0</v>
      </c>
      <c r="H51" s="19">
        <f t="shared" si="10"/>
        <v>0</v>
      </c>
      <c r="I51" s="19">
        <f t="shared" si="10"/>
        <v>0</v>
      </c>
      <c r="J51" s="19">
        <f t="shared" si="10"/>
        <v>0</v>
      </c>
      <c r="K51" s="19">
        <f t="shared" si="10"/>
        <v>0</v>
      </c>
      <c r="M51" s="18"/>
    </row>
    <row r="52" spans="1:20" s="2" customFormat="1" ht="28.65" customHeight="1" x14ac:dyDescent="0.55000000000000004">
      <c r="A52" s="5"/>
      <c r="B52" s="9" t="s">
        <v>18</v>
      </c>
      <c r="C52" s="10">
        <f t="shared" si="9"/>
        <v>25790.549999999977</v>
      </c>
      <c r="D52" s="19">
        <f t="shared" si="10"/>
        <v>26451.849999999977</v>
      </c>
      <c r="E52" s="19">
        <f t="shared" si="10"/>
        <v>-216.77000000000044</v>
      </c>
      <c r="F52" s="19">
        <f t="shared" si="10"/>
        <v>4.0900000000001455</v>
      </c>
      <c r="G52" s="19">
        <f t="shared" si="10"/>
        <v>0</v>
      </c>
      <c r="H52" s="19">
        <f t="shared" si="10"/>
        <v>0</v>
      </c>
      <c r="I52" s="19">
        <f t="shared" si="10"/>
        <v>0</v>
      </c>
      <c r="J52" s="19">
        <f t="shared" si="10"/>
        <v>-448.62</v>
      </c>
      <c r="K52" s="19">
        <f t="shared" si="10"/>
        <v>0</v>
      </c>
    </row>
    <row r="53" spans="1:20" s="2" customFormat="1" ht="28.65" customHeight="1" x14ac:dyDescent="0.55000000000000004">
      <c r="A53" s="5"/>
      <c r="B53" s="23" t="s">
        <v>22</v>
      </c>
      <c r="C53" s="24">
        <f>SUM(C43:C52)</f>
        <v>62316.989999999903</v>
      </c>
      <c r="D53" s="24">
        <f t="shared" ref="D53" si="11">SUM(D43:D52)</f>
        <v>-10402.640000000094</v>
      </c>
      <c r="E53" s="24">
        <f t="shared" ref="E53" si="12">SUM(E43:E52)</f>
        <v>23659.390000000014</v>
      </c>
      <c r="F53" s="24">
        <f t="shared" ref="F53" si="13">SUM(F43:F52)</f>
        <v>8827.1099999999878</v>
      </c>
      <c r="G53" s="24">
        <f t="shared" ref="G53" si="14">SUM(G43:G52)</f>
        <v>-11129.760000000109</v>
      </c>
      <c r="H53" s="24">
        <f t="shared" ref="H53" si="15">SUM(H43:H52)</f>
        <v>6043.2600000000511</v>
      </c>
      <c r="I53" s="24">
        <f t="shared" ref="I53" si="16">SUM(I43:I52)</f>
        <v>23917.640000000007</v>
      </c>
      <c r="J53" s="24">
        <f t="shared" ref="J53" si="17">SUM(J43:J52)</f>
        <v>16688.020000000015</v>
      </c>
      <c r="K53" s="24">
        <f t="shared" ref="K53" si="18">SUM(K43:K52)</f>
        <v>4713.9700000000294</v>
      </c>
    </row>
    <row r="54" spans="1:20" s="2" customFormat="1" ht="28.65" customHeight="1" x14ac:dyDescent="0.55000000000000004">
      <c r="A54" s="5"/>
      <c r="B54" s="9" t="s">
        <v>19</v>
      </c>
      <c r="C54" s="19">
        <f t="shared" si="9"/>
        <v>47502</v>
      </c>
      <c r="D54" s="19">
        <f t="shared" ref="D54:K54" si="19">D18-D35</f>
        <v>47502</v>
      </c>
      <c r="E54" s="19">
        <f t="shared" si="19"/>
        <v>0</v>
      </c>
      <c r="F54" s="19">
        <f t="shared" si="19"/>
        <v>0</v>
      </c>
      <c r="G54" s="19">
        <f t="shared" si="19"/>
        <v>0</v>
      </c>
      <c r="H54" s="19">
        <f t="shared" si="19"/>
        <v>0</v>
      </c>
      <c r="I54" s="19">
        <f t="shared" si="19"/>
        <v>0</v>
      </c>
      <c r="J54" s="19">
        <f t="shared" si="19"/>
        <v>0</v>
      </c>
      <c r="K54" s="19">
        <f t="shared" si="19"/>
        <v>0</v>
      </c>
    </row>
    <row r="55" spans="1:20" s="2" customFormat="1" ht="28.65" customHeight="1" x14ac:dyDescent="0.55000000000000004">
      <c r="A55" s="5"/>
      <c r="B55" s="13" t="s">
        <v>0</v>
      </c>
      <c r="C55" s="12">
        <f>SUM(C53:C54)</f>
        <v>109818.9899999999</v>
      </c>
      <c r="D55" s="12">
        <f>SUM(D53:D54)</f>
        <v>37099.359999999906</v>
      </c>
      <c r="E55" s="12">
        <f t="shared" ref="E55:K55" si="20">SUM(E53:E54)</f>
        <v>23659.390000000014</v>
      </c>
      <c r="F55" s="12">
        <f t="shared" si="20"/>
        <v>8827.1099999999878</v>
      </c>
      <c r="G55" s="12">
        <f t="shared" si="20"/>
        <v>-11129.760000000109</v>
      </c>
      <c r="H55" s="12">
        <f t="shared" si="20"/>
        <v>6043.2600000000511</v>
      </c>
      <c r="I55" s="12">
        <f t="shared" si="20"/>
        <v>23917.640000000007</v>
      </c>
      <c r="J55" s="12">
        <f t="shared" si="20"/>
        <v>16688.020000000015</v>
      </c>
      <c r="K55" s="12">
        <f t="shared" si="20"/>
        <v>4713.9700000000294</v>
      </c>
      <c r="T55" s="31"/>
    </row>
    <row r="56" spans="1:20" s="2" customFormat="1" ht="28.65" customHeight="1" x14ac:dyDescent="0.55000000000000004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20" s="2" customFormat="1" ht="28.65" customHeight="1" x14ac:dyDescent="0.55000000000000004">
      <c r="A57" s="3"/>
      <c r="B57" s="13" t="s">
        <v>20</v>
      </c>
      <c r="C57" s="14">
        <f t="shared" ref="C57:K57" si="21">C21-C38</f>
        <v>0</v>
      </c>
      <c r="D57" s="14">
        <f t="shared" si="21"/>
        <v>0</v>
      </c>
      <c r="E57" s="14">
        <f t="shared" si="21"/>
        <v>0</v>
      </c>
      <c r="F57" s="14">
        <f t="shared" si="21"/>
        <v>0</v>
      </c>
      <c r="G57" s="14">
        <f t="shared" si="21"/>
        <v>0</v>
      </c>
      <c r="H57" s="14">
        <f t="shared" si="21"/>
        <v>0</v>
      </c>
      <c r="I57" s="14">
        <f t="shared" si="21"/>
        <v>0</v>
      </c>
      <c r="J57" s="14">
        <f t="shared" si="21"/>
        <v>0</v>
      </c>
      <c r="K57" s="14">
        <f t="shared" si="21"/>
        <v>0</v>
      </c>
    </row>
    <row r="58" spans="1:20" s="2" customForma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20" s="2" customFormat="1" x14ac:dyDescent="0.55000000000000004">
      <c r="A59" s="3"/>
      <c r="B59" s="3"/>
      <c r="C59" s="19"/>
      <c r="D59" s="19"/>
      <c r="E59" s="3"/>
      <c r="F59" s="3"/>
      <c r="G59" s="3"/>
      <c r="H59" s="3"/>
      <c r="I59" s="3"/>
      <c r="J59" s="3"/>
      <c r="K59" s="3"/>
    </row>
    <row r="60" spans="1:20" s="2" customFormat="1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20" s="2" customFormat="1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20" s="2" customFormat="1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</sheetData>
  <pageMargins left="0.70866141732283472" right="0.70866141732283472" top="0.74803149606299213" bottom="0.74803149606299213" header="0.31496062992125984" footer="0.31496062992125984"/>
  <pageSetup paperSize="8" scale="43" fitToHeight="2" orientation="portrait" r:id="rId1"/>
  <ignoredErrors>
    <ignoredError sqref="C53 D53:K53 C1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2eb3fc-25f2-4193-83db-304b4834dea0" xsi:nil="true"/>
    <lcf76f155ced4ddcb4097134ff3c332f xmlns="b07f9ea6-61fa-467e-b17d-cd33f81787e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F988BCCFFFEF4281681D74F840DA9C" ma:contentTypeVersion="15" ma:contentTypeDescription="Create a new document." ma:contentTypeScope="" ma:versionID="d94e497bf9e3d795de85e32f9821f171">
  <xsd:schema xmlns:xsd="http://www.w3.org/2001/XMLSchema" xmlns:xs="http://www.w3.org/2001/XMLSchema" xmlns:p="http://schemas.microsoft.com/office/2006/metadata/properties" xmlns:ns2="cb2eb3fc-25f2-4193-83db-304b4834dea0" xmlns:ns3="b07f9ea6-61fa-467e-b17d-cd33f81787ed" targetNamespace="http://schemas.microsoft.com/office/2006/metadata/properties" ma:root="true" ma:fieldsID="4891963e1112fed5d7be436601c75cf1" ns2:_="" ns3:_="">
    <xsd:import namespace="cb2eb3fc-25f2-4193-83db-304b4834dea0"/>
    <xsd:import namespace="b07f9ea6-61fa-467e-b17d-cd33f81787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eb3fc-25f2-4193-83db-304b4834de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d95c5f-088b-4784-b8f4-a93cd07ebc58}" ma:internalName="TaxCatchAll" ma:showField="CatchAllData" ma:web="cb2eb3fc-25f2-4193-83db-304b4834de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f9ea6-61fa-467e-b17d-cd33f81787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b7dfebd-90f0-4e0e-a5a8-2feb0dc772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6A5582-2ED3-4E81-90E1-F07796DAEACA}">
  <ds:schemaRefs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87142871-04aa-4cca-937b-9221901c245c"/>
    <ds:schemaRef ds:uri="http://schemas.microsoft.com/office/2006/documentManagement/types"/>
    <ds:schemaRef ds:uri="http://www.w3.org/XML/1998/namespace"/>
    <ds:schemaRef ds:uri="b976bda9-2f0a-40aa-a9aa-c59b74c6a044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CD54A8-56D1-4A78-B574-C95A1BC46356}"/>
</file>

<file path=customXml/itemProps3.xml><?xml version="1.0" encoding="utf-8"?>
<ds:datastoreItem xmlns:ds="http://schemas.openxmlformats.org/officeDocument/2006/customXml" ds:itemID="{DD3DFD53-54F4-45EC-8CCA-4D2D2C789A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 date</vt:lpstr>
      <vt:lpstr>'To date'!Print_Area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Holliday</dc:creator>
  <cp:keywords/>
  <dc:description/>
  <cp:lastModifiedBy>Karla Lee</cp:lastModifiedBy>
  <cp:revision/>
  <cp:lastPrinted>2026-02-24T17:02:59Z</cp:lastPrinted>
  <dcterms:created xsi:type="dcterms:W3CDTF">2025-06-17T13:39:12Z</dcterms:created>
  <dcterms:modified xsi:type="dcterms:W3CDTF">2026-05-11T10:49:11Z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0x01010066F988BCCFFFEF4281681D74F840DA9C</vt:lpwstr>
  </property>
  <property fmtid="{D5CDD505-2E9C-101B-9397-08002B2CF9AE}" pid="3" name="MediaServiceImageTags">
    <vt:lpwstr/>
  </property>
</Properties>
</file>