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itizenvoicebody.sharepoint.com/sites/National-Office/Shared Documents/01 Corporate files/Board and Board Committees/Board/2025-2026/04 - 19 November 2025/"/>
    </mc:Choice>
  </mc:AlternateContent>
  <xr:revisionPtr revIDLastSave="0" documentId="8_{C3E3C997-BF7D-4A98-A198-A39A96F147CF}" xr6:coauthVersionLast="47" xr6:coauthVersionMax="47" xr10:uidLastSave="{00000000-0000-0000-0000-000000000000}"/>
  <bookViews>
    <workbookView xWindow="28680" yWindow="-105" windowWidth="29040" windowHeight="15720" xr2:uid="{7691948F-C62B-4C90-AE4E-DD38AEFA2CAF}"/>
  </bookViews>
  <sheets>
    <sheet name="To date" sheetId="1" r:id="rId1"/>
  </sheets>
  <definedNames>
    <definedName name="_xlnm.Print_Area" localSheetId="0">'To date'!$A$1:$L$56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F54" i="1"/>
  <c r="G54" i="1"/>
  <c r="H54" i="1"/>
  <c r="I54" i="1"/>
  <c r="J54" i="1"/>
  <c r="K54" i="1"/>
  <c r="D54" i="1"/>
  <c r="C20" i="1" l="1"/>
  <c r="C37" i="1"/>
  <c r="D41" i="1" l="1"/>
  <c r="J51" i="1"/>
  <c r="I51" i="1"/>
  <c r="F51" i="1"/>
  <c r="C17" i="1"/>
  <c r="K50" i="1"/>
  <c r="C16" i="1"/>
  <c r="F50" i="1"/>
  <c r="E50" i="1"/>
  <c r="D50" i="1"/>
  <c r="F49" i="1"/>
  <c r="J48" i="1"/>
  <c r="I48" i="1"/>
  <c r="H48" i="1"/>
  <c r="C14" i="1"/>
  <c r="J47" i="1"/>
  <c r="F47" i="1"/>
  <c r="E47" i="1"/>
  <c r="D47" i="1"/>
  <c r="F46" i="1"/>
  <c r="J45" i="1"/>
  <c r="I45" i="1"/>
  <c r="H45" i="1"/>
  <c r="E45" i="1"/>
  <c r="C11" i="1"/>
  <c r="J44" i="1"/>
  <c r="F44" i="1"/>
  <c r="E44" i="1"/>
  <c r="C10" i="1"/>
  <c r="G43" i="1"/>
  <c r="C9" i="1"/>
  <c r="J42" i="1"/>
  <c r="I18" i="1"/>
  <c r="H18" i="1"/>
  <c r="F18" i="1"/>
  <c r="E42" i="1"/>
  <c r="D42" i="1"/>
  <c r="K41" i="1"/>
  <c r="J41" i="1"/>
  <c r="F41" i="1"/>
  <c r="E41" i="1"/>
  <c r="D18" i="1"/>
  <c r="K51" i="1"/>
  <c r="H51" i="1"/>
  <c r="G51" i="1"/>
  <c r="E51" i="1"/>
  <c r="D51" i="1"/>
  <c r="J50" i="1"/>
  <c r="I50" i="1"/>
  <c r="G50" i="1"/>
  <c r="K49" i="1"/>
  <c r="J49" i="1"/>
  <c r="I49" i="1"/>
  <c r="H49" i="1"/>
  <c r="G49" i="1"/>
  <c r="E49" i="1"/>
  <c r="D49" i="1"/>
  <c r="K48" i="1"/>
  <c r="G48" i="1"/>
  <c r="F48" i="1"/>
  <c r="E48" i="1"/>
  <c r="D48" i="1"/>
  <c r="K47" i="1"/>
  <c r="I47" i="1"/>
  <c r="H47" i="1"/>
  <c r="G47" i="1"/>
  <c r="K46" i="1"/>
  <c r="J46" i="1"/>
  <c r="I46" i="1"/>
  <c r="H46" i="1"/>
  <c r="G46" i="1"/>
  <c r="E46" i="1"/>
  <c r="D46" i="1"/>
  <c r="K45" i="1"/>
  <c r="G45" i="1"/>
  <c r="F45" i="1"/>
  <c r="D45" i="1"/>
  <c r="K44" i="1"/>
  <c r="I44" i="1"/>
  <c r="H44" i="1"/>
  <c r="G44" i="1"/>
  <c r="K43" i="1"/>
  <c r="J43" i="1"/>
  <c r="I43" i="1"/>
  <c r="H43" i="1"/>
  <c r="E43" i="1"/>
  <c r="D43" i="1"/>
  <c r="K42" i="1"/>
  <c r="G42" i="1"/>
  <c r="F42" i="1"/>
  <c r="I41" i="1"/>
  <c r="H41" i="1"/>
  <c r="G41" i="1"/>
  <c r="K35" i="1"/>
  <c r="J35" i="1"/>
  <c r="I35" i="1"/>
  <c r="H35" i="1"/>
  <c r="G35" i="1"/>
  <c r="F35" i="1"/>
  <c r="E35" i="1"/>
  <c r="D35" i="1"/>
  <c r="C34" i="1"/>
  <c r="C33" i="1"/>
  <c r="C32" i="1"/>
  <c r="C31" i="1"/>
  <c r="C30" i="1"/>
  <c r="C29" i="1"/>
  <c r="C28" i="1"/>
  <c r="C27" i="1"/>
  <c r="C26" i="1"/>
  <c r="C25" i="1"/>
  <c r="C24" i="1"/>
  <c r="C46" i="1" l="1"/>
  <c r="C48" i="1"/>
  <c r="C7" i="1"/>
  <c r="E18" i="1"/>
  <c r="C8" i="1"/>
  <c r="G18" i="1"/>
  <c r="C41" i="1"/>
  <c r="H42" i="1"/>
  <c r="D44" i="1"/>
  <c r="C44" i="1" s="1"/>
  <c r="I42" i="1"/>
  <c r="I52" i="1" s="1"/>
  <c r="C13" i="1"/>
  <c r="K18" i="1"/>
  <c r="H50" i="1"/>
  <c r="C50" i="1" s="1"/>
  <c r="C49" i="1"/>
  <c r="C15" i="1"/>
  <c r="C12" i="1"/>
  <c r="J18" i="1"/>
  <c r="F43" i="1"/>
  <c r="F52" i="1" s="1"/>
  <c r="C54" i="1"/>
  <c r="K52" i="1"/>
  <c r="C35" i="1"/>
  <c r="G52" i="1"/>
  <c r="C51" i="1"/>
  <c r="J52" i="1"/>
  <c r="C47" i="1"/>
  <c r="C45" i="1"/>
  <c r="E52" i="1"/>
  <c r="C43" i="1" l="1"/>
  <c r="D52" i="1"/>
  <c r="C42" i="1"/>
  <c r="H52" i="1"/>
  <c r="C18" i="1"/>
  <c r="C52" i="1" l="1"/>
</calcChain>
</file>

<file path=xl/sharedStrings.xml><?xml version="1.0" encoding="utf-8"?>
<sst xmlns="http://schemas.openxmlformats.org/spreadsheetml/2006/main" count="69" uniqueCount="27">
  <si>
    <t>Annex B</t>
  </si>
  <si>
    <t>Total</t>
  </si>
  <si>
    <t>National / All Wales costs</t>
  </si>
  <si>
    <t>North                   Wales</t>
  </si>
  <si>
    <t>Gwent</t>
  </si>
  <si>
    <t>West           Wales</t>
  </si>
  <si>
    <t>Cardiff &amp; VOG</t>
  </si>
  <si>
    <t>Powys</t>
  </si>
  <si>
    <t>Neath Port Talbot &amp; Swansea</t>
  </si>
  <si>
    <t>Cwm Taf Morgannwg</t>
  </si>
  <si>
    <t>Staff costs</t>
  </si>
  <si>
    <t>Other staff costs</t>
  </si>
  <si>
    <t>Accomodation costs</t>
  </si>
  <si>
    <t>Digital, Data and Tech</t>
  </si>
  <si>
    <t>Specific Programmes</t>
  </si>
  <si>
    <t>Professional fees</t>
  </si>
  <si>
    <t>Other admin expenses</t>
  </si>
  <si>
    <t>Service Level Agreements</t>
  </si>
  <si>
    <t>Amortisation</t>
  </si>
  <si>
    <t>Depreciation</t>
  </si>
  <si>
    <t>Contingency</t>
  </si>
  <si>
    <t>Full Time Equivalents</t>
  </si>
  <si>
    <t>Annex B continued</t>
  </si>
  <si>
    <t>7 months to 31 October 2025</t>
  </si>
  <si>
    <t>Forecast to 31 October 2025</t>
  </si>
  <si>
    <t>Actual to 31 October 2025</t>
  </si>
  <si>
    <t>Variance at 31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</si>
</sst>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\ \(#,##0\);\ \-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ptos Narrow"/>
      <family val="2"/>
      <scheme val="minor"/>
    </font>
    <font>
      <sz val="18"/>
      <color theme="1"/>
      <name val="Arial"/>
      <family val="2"/>
    </font>
    <font>
      <b/>
      <sz val="1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1" applyFont="1" applyFill="1" applyAlignment="1">
      <alignment horizontal="left" vertical="center"/>
    </xf>
    <xf numFmtId="0" fontId="3" fillId="2" borderId="0" xfId="0" applyFont="1" applyFill="1" applyAlignment="1">
      <alignment horizontal="right"/>
    </xf>
    <xf numFmtId="0" fontId="4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top"/>
    </xf>
    <xf numFmtId="0" fontId="2" fillId="2" borderId="0" xfId="1" applyFont="1" applyFill="1" applyAlignment="1">
      <alignment horizontal="right" vertical="center"/>
    </xf>
    <xf numFmtId="0" fontId="5" fillId="3" borderId="0" xfId="1" applyFont="1" applyFill="1" applyAlignment="1">
      <alignment horizontal="left" vertical="center" wrapText="1"/>
    </xf>
    <xf numFmtId="0" fontId="5" fillId="3" borderId="0" xfId="1" applyFont="1" applyFill="1" applyAlignment="1">
      <alignment horizontal="right" vertical="center" wrapText="1"/>
    </xf>
    <xf numFmtId="0" fontId="3" fillId="2" borderId="0" xfId="0" applyFont="1" applyFill="1" applyAlignment="1">
      <alignment horizontal="left"/>
    </xf>
    <xf numFmtId="0" fontId="4" fillId="2" borderId="0" xfId="1" applyFont="1" applyFill="1" applyAlignment="1">
      <alignment horizontal="left" vertical="center"/>
    </xf>
    <xf numFmtId="164" fontId="2" fillId="2" borderId="0" xfId="1" applyNumberFormat="1" applyFont="1" applyFill="1" applyAlignment="1">
      <alignment horizontal="right" vertical="center"/>
    </xf>
    <xf numFmtId="164" fontId="4" fillId="2" borderId="0" xfId="2" applyNumberFormat="1" applyFont="1" applyFill="1" applyAlignment="1">
      <alignment horizontal="right" vertical="center"/>
    </xf>
    <xf numFmtId="0" fontId="4" fillId="4" borderId="0" xfId="1" applyFont="1" applyFill="1" applyAlignment="1">
      <alignment horizontal="right" vertical="center"/>
    </xf>
    <xf numFmtId="164" fontId="2" fillId="4" borderId="1" xfId="1" applyNumberFormat="1" applyFont="1" applyFill="1" applyBorder="1" applyAlignment="1">
      <alignment horizontal="right" vertical="center"/>
    </xf>
    <xf numFmtId="0" fontId="2" fillId="4" borderId="0" xfId="1" applyFont="1" applyFill="1" applyAlignment="1">
      <alignment horizontal="left" vertical="center"/>
    </xf>
    <xf numFmtId="43" fontId="2" fillId="4" borderId="0" xfId="1" applyNumberFormat="1" applyFont="1" applyFill="1" applyAlignment="1">
      <alignment horizontal="right" vertical="center"/>
    </xf>
    <xf numFmtId="43" fontId="4" fillId="4" borderId="0" xfId="1" applyNumberFormat="1" applyFont="1" applyFill="1" applyAlignment="1">
      <alignment horizontal="right" vertical="center"/>
    </xf>
    <xf numFmtId="43" fontId="2" fillId="2" borderId="0" xfId="1" applyNumberFormat="1" applyFont="1" applyFill="1" applyAlignment="1">
      <alignment horizontal="right" vertical="center"/>
    </xf>
    <xf numFmtId="43" fontId="4" fillId="2" borderId="0" xfId="1" applyNumberFormat="1" applyFont="1" applyFill="1" applyAlignment="1">
      <alignment horizontal="right" vertical="center"/>
    </xf>
    <xf numFmtId="0" fontId="4" fillId="4" borderId="0" xfId="1" applyFont="1" applyFill="1" applyAlignment="1">
      <alignment horizontal="left" vertical="center"/>
    </xf>
    <xf numFmtId="0" fontId="4" fillId="2" borderId="0" xfId="0" applyFont="1" applyFill="1" applyAlignment="1">
      <alignment horizontal="right"/>
    </xf>
    <xf numFmtId="164" fontId="4" fillId="2" borderId="0" xfId="1" applyNumberFormat="1" applyFont="1" applyFill="1" applyAlignment="1">
      <alignment horizontal="right" vertical="center"/>
    </xf>
    <xf numFmtId="0" fontId="4" fillId="2" borderId="0" xfId="0" applyFont="1" applyFill="1"/>
    <xf numFmtId="0" fontId="3" fillId="0" borderId="0" xfId="0" applyFont="1" applyAlignment="1">
      <alignment horizontal="right"/>
    </xf>
  </cellXfs>
  <cellStyles count="3">
    <cellStyle name="Currency 2" xfId="2" xr:uid="{CEEF762F-1F4E-4D81-B9C9-48D9D462B8C1}"/>
    <cellStyle name="Normal" xfId="0" builtinId="0"/>
    <cellStyle name="Normal 2" xfId="1" xr:uid="{3B12FAA9-96C1-4F4A-A174-CA2758BE84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90951-381C-4F68-81BD-477B44A39289}">
  <dimension ref="A1:X59"/>
  <sheetViews>
    <sheetView tabSelected="1" view="pageBreakPreview" topLeftCell="A5" zoomScale="70" zoomScaleNormal="70" zoomScaleSheetLayoutView="70" workbookViewId="0">
      <selection activeCell="G51" sqref="G51"/>
    </sheetView>
  </sheetViews>
  <sheetFormatPr defaultColWidth="8.5703125" defaultRowHeight="24" x14ac:dyDescent="0.4"/>
  <cols>
    <col min="1" max="1" width="3.42578125" style="23" customWidth="1"/>
    <col min="2" max="2" width="40.85546875" style="23" customWidth="1"/>
    <col min="3" max="3" width="21.42578125" style="23" customWidth="1"/>
    <col min="4" max="10" width="19.5703125" style="23" customWidth="1"/>
    <col min="11" max="11" width="21" style="23" customWidth="1"/>
    <col min="12" max="24" width="8.5703125" style="2"/>
    <col min="25" max="16384" width="8.5703125" style="23"/>
  </cols>
  <sheetData>
    <row r="1" spans="1:16" ht="1.35" customHeight="1" x14ac:dyDescent="0.4"/>
    <row r="2" spans="1:16" s="2" customFormat="1" x14ac:dyDescent="0.4">
      <c r="B2" s="1" t="s">
        <v>0</v>
      </c>
      <c r="C2" s="1"/>
      <c r="E2" s="3"/>
      <c r="F2" s="3"/>
      <c r="G2" s="3"/>
      <c r="H2" s="3"/>
      <c r="I2" s="3"/>
      <c r="J2" s="3"/>
      <c r="K2" s="3"/>
    </row>
    <row r="3" spans="1:16" s="2" customFormat="1" ht="9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6" s="2" customFormat="1" x14ac:dyDescent="0.4">
      <c r="A4" s="4"/>
      <c r="B4" s="1" t="s">
        <v>23</v>
      </c>
      <c r="C4" s="3"/>
      <c r="D4" s="3"/>
      <c r="E4" s="3"/>
      <c r="F4" s="3"/>
      <c r="G4" s="3"/>
      <c r="H4" s="3"/>
      <c r="I4" s="3"/>
      <c r="J4" s="3"/>
      <c r="K4" s="3"/>
    </row>
    <row r="5" spans="1:16" s="2" customFormat="1" ht="9.6" customHeight="1" x14ac:dyDescent="0.4">
      <c r="A5" s="5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6" s="2" customFormat="1" ht="69.75" x14ac:dyDescent="0.4">
      <c r="A6" s="3"/>
      <c r="B6" s="6" t="s">
        <v>24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9</v>
      </c>
      <c r="N6" s="8"/>
      <c r="P6" s="9"/>
    </row>
    <row r="7" spans="1:16" s="2" customFormat="1" ht="29.45" customHeight="1" x14ac:dyDescent="0.4">
      <c r="A7" s="5"/>
      <c r="B7" s="9" t="s">
        <v>10</v>
      </c>
      <c r="C7" s="10">
        <f>SUM(D7:K7)</f>
        <v>3567131.6999999997</v>
      </c>
      <c r="D7" s="11">
        <v>1319054.5699999998</v>
      </c>
      <c r="E7" s="11">
        <v>429969</v>
      </c>
      <c r="F7" s="11">
        <v>281661.98</v>
      </c>
      <c r="G7" s="11">
        <v>352785</v>
      </c>
      <c r="H7" s="11">
        <v>298690</v>
      </c>
      <c r="I7" s="11">
        <v>247321</v>
      </c>
      <c r="J7" s="11">
        <v>300713</v>
      </c>
      <c r="K7" s="11">
        <v>336937.15</v>
      </c>
      <c r="N7" s="8"/>
      <c r="P7" s="9"/>
    </row>
    <row r="8" spans="1:16" s="2" customFormat="1" ht="29.45" customHeight="1" x14ac:dyDescent="0.4">
      <c r="A8" s="5"/>
      <c r="B8" s="9" t="s">
        <v>11</v>
      </c>
      <c r="C8" s="10">
        <f t="shared" ref="C8:C13" si="0">SUM(D8:K8)</f>
        <v>86330</v>
      </c>
      <c r="D8" s="11">
        <v>59321</v>
      </c>
      <c r="E8" s="11">
        <v>9919</v>
      </c>
      <c r="F8" s="11">
        <v>3206</v>
      </c>
      <c r="G8" s="11">
        <v>3496</v>
      </c>
      <c r="H8" s="11">
        <v>1575</v>
      </c>
      <c r="I8" s="11">
        <v>5250</v>
      </c>
      <c r="J8" s="11">
        <v>1169</v>
      </c>
      <c r="K8" s="11">
        <v>2394</v>
      </c>
      <c r="N8" s="8"/>
      <c r="P8" s="9"/>
    </row>
    <row r="9" spans="1:16" s="2" customFormat="1" ht="29.45" customHeight="1" x14ac:dyDescent="0.4">
      <c r="A9" s="5"/>
      <c r="B9" s="9" t="s">
        <v>12</v>
      </c>
      <c r="C9" s="10">
        <f t="shared" si="0"/>
        <v>235093.08000000002</v>
      </c>
      <c r="D9" s="11">
        <v>74216.75</v>
      </c>
      <c r="E9" s="11">
        <v>34760</v>
      </c>
      <c r="F9" s="11">
        <v>27938</v>
      </c>
      <c r="G9" s="11">
        <v>16886</v>
      </c>
      <c r="H9" s="11">
        <v>17864.330000000002</v>
      </c>
      <c r="I9" s="11">
        <v>21137</v>
      </c>
      <c r="J9" s="11">
        <v>24178</v>
      </c>
      <c r="K9" s="11">
        <v>18113</v>
      </c>
      <c r="N9" s="8"/>
      <c r="P9" s="9"/>
    </row>
    <row r="10" spans="1:16" s="2" customFormat="1" ht="29.45" customHeight="1" x14ac:dyDescent="0.4">
      <c r="A10" s="5"/>
      <c r="B10" s="9" t="s">
        <v>13</v>
      </c>
      <c r="C10" s="10">
        <f t="shared" si="0"/>
        <v>268654.12</v>
      </c>
      <c r="D10" s="11">
        <v>261178.12</v>
      </c>
      <c r="E10" s="11">
        <v>1302</v>
      </c>
      <c r="F10" s="11">
        <v>959</v>
      </c>
      <c r="G10" s="11">
        <v>1372</v>
      </c>
      <c r="H10" s="11">
        <v>896</v>
      </c>
      <c r="I10" s="11">
        <v>847</v>
      </c>
      <c r="J10" s="11">
        <v>973</v>
      </c>
      <c r="K10" s="11">
        <v>1127</v>
      </c>
      <c r="N10" s="8"/>
      <c r="P10" s="9"/>
    </row>
    <row r="11" spans="1:16" s="2" customFormat="1" ht="29.45" customHeight="1" x14ac:dyDescent="0.4">
      <c r="A11" s="5"/>
      <c r="B11" s="9" t="s">
        <v>14</v>
      </c>
      <c r="C11" s="10">
        <f t="shared" si="0"/>
        <v>131123</v>
      </c>
      <c r="D11" s="11">
        <v>102369</v>
      </c>
      <c r="E11" s="11">
        <v>5073</v>
      </c>
      <c r="F11" s="11">
        <v>4390</v>
      </c>
      <c r="G11" s="11">
        <v>3400</v>
      </c>
      <c r="H11" s="11">
        <v>3386</v>
      </c>
      <c r="I11" s="11">
        <v>4445</v>
      </c>
      <c r="J11" s="11">
        <v>4446</v>
      </c>
      <c r="K11" s="11">
        <v>3614</v>
      </c>
      <c r="N11" s="8"/>
      <c r="P11" s="9"/>
    </row>
    <row r="12" spans="1:16" s="2" customFormat="1" ht="29.45" customHeight="1" x14ac:dyDescent="0.4">
      <c r="A12" s="5"/>
      <c r="B12" s="9" t="s">
        <v>15</v>
      </c>
      <c r="C12" s="10">
        <f t="shared" si="0"/>
        <v>57574.333333333336</v>
      </c>
      <c r="D12" s="11">
        <v>57574.333333333336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N12" s="8"/>
      <c r="P12" s="9"/>
    </row>
    <row r="13" spans="1:16" s="2" customFormat="1" ht="29.45" customHeight="1" x14ac:dyDescent="0.4">
      <c r="A13" s="5"/>
      <c r="B13" s="9" t="s">
        <v>16</v>
      </c>
      <c r="C13" s="10">
        <f t="shared" si="0"/>
        <v>47725</v>
      </c>
      <c r="D13" s="11">
        <v>4769</v>
      </c>
      <c r="E13" s="11">
        <v>7910</v>
      </c>
      <c r="F13" s="11">
        <v>3885</v>
      </c>
      <c r="G13" s="11">
        <v>3234</v>
      </c>
      <c r="H13" s="11">
        <v>2786</v>
      </c>
      <c r="I13" s="11">
        <v>12379</v>
      </c>
      <c r="J13" s="11">
        <v>6131</v>
      </c>
      <c r="K13" s="11">
        <v>6631</v>
      </c>
      <c r="P13" s="9"/>
    </row>
    <row r="14" spans="1:16" s="2" customFormat="1" ht="29.45" customHeight="1" x14ac:dyDescent="0.4">
      <c r="A14" s="5"/>
      <c r="B14" s="9" t="s">
        <v>17</v>
      </c>
      <c r="C14" s="10">
        <f>SUM(D14:K14)</f>
        <v>95303</v>
      </c>
      <c r="D14" s="11">
        <v>95303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P14" s="9"/>
    </row>
    <row r="15" spans="1:16" s="2" customFormat="1" ht="29.45" customHeight="1" x14ac:dyDescent="0.4">
      <c r="A15" s="5"/>
      <c r="B15" s="9" t="s">
        <v>18</v>
      </c>
      <c r="C15" s="10">
        <f>SUM(D15:K15)</f>
        <v>72513</v>
      </c>
      <c r="D15" s="11">
        <v>72513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P15" s="9"/>
    </row>
    <row r="16" spans="1:16" s="2" customFormat="1" ht="29.45" customHeight="1" x14ac:dyDescent="0.4">
      <c r="A16" s="5"/>
      <c r="B16" s="9" t="s">
        <v>19</v>
      </c>
      <c r="C16" s="10">
        <f>SUM(D16:K16)</f>
        <v>133049</v>
      </c>
      <c r="D16" s="11">
        <v>113540</v>
      </c>
      <c r="E16" s="11">
        <v>5663</v>
      </c>
      <c r="F16" s="11">
        <v>13846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P16" s="9"/>
    </row>
    <row r="17" spans="1:11" s="2" customFormat="1" ht="29.45" customHeight="1" x14ac:dyDescent="0.4">
      <c r="A17" s="5"/>
      <c r="B17" s="9" t="s">
        <v>20</v>
      </c>
      <c r="C17" s="10">
        <f>SUM(D17:K17)</f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</row>
    <row r="18" spans="1:11" s="2" customFormat="1" ht="29.45" customHeight="1" x14ac:dyDescent="0.4">
      <c r="A18" s="5"/>
      <c r="B18" s="12"/>
      <c r="C18" s="13">
        <f t="shared" ref="C18:K18" si="1">SUM(C7:C17)</f>
        <v>4694496.2333333334</v>
      </c>
      <c r="D18" s="13">
        <f t="shared" si="1"/>
        <v>2159838.7733333334</v>
      </c>
      <c r="E18" s="13">
        <f t="shared" si="1"/>
        <v>494596</v>
      </c>
      <c r="F18" s="13">
        <f t="shared" si="1"/>
        <v>335885.98</v>
      </c>
      <c r="G18" s="13">
        <f t="shared" si="1"/>
        <v>381173</v>
      </c>
      <c r="H18" s="13">
        <f t="shared" si="1"/>
        <v>325197.33</v>
      </c>
      <c r="I18" s="13">
        <f t="shared" si="1"/>
        <v>291379</v>
      </c>
      <c r="J18" s="13">
        <f t="shared" si="1"/>
        <v>337610</v>
      </c>
      <c r="K18" s="13">
        <f t="shared" si="1"/>
        <v>368816.15</v>
      </c>
    </row>
    <row r="19" spans="1:11" s="2" customFormat="1" ht="10.7" customHeight="1" x14ac:dyDescent="0.4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s="2" customFormat="1" ht="29.45" customHeight="1" x14ac:dyDescent="0.4">
      <c r="A20" s="3"/>
      <c r="B20" s="14" t="s">
        <v>21</v>
      </c>
      <c r="C20" s="15">
        <f>SUM(D20:K20)</f>
        <v>106.44</v>
      </c>
      <c r="D20" s="16">
        <v>26.2</v>
      </c>
      <c r="E20" s="16">
        <v>15.2</v>
      </c>
      <c r="F20" s="16">
        <v>10.84</v>
      </c>
      <c r="G20" s="16">
        <v>11.01</v>
      </c>
      <c r="H20" s="16">
        <v>10.88</v>
      </c>
      <c r="I20" s="16">
        <v>9.4</v>
      </c>
      <c r="J20" s="16">
        <v>11.11</v>
      </c>
      <c r="K20" s="16">
        <v>11.8</v>
      </c>
    </row>
    <row r="21" spans="1:11" s="2" customFormat="1" ht="10.7" customHeight="1" x14ac:dyDescent="0.4">
      <c r="A21" s="3"/>
      <c r="B21" s="5"/>
      <c r="C21" s="17"/>
      <c r="D21" s="18"/>
      <c r="E21" s="18"/>
      <c r="F21" s="18"/>
      <c r="G21" s="18"/>
      <c r="H21" s="18"/>
      <c r="I21" s="18"/>
      <c r="J21" s="18"/>
      <c r="K21" s="18"/>
    </row>
    <row r="22" spans="1:11" s="2" customFormat="1" ht="10.7" customHeight="1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s="2" customFormat="1" ht="69.75" x14ac:dyDescent="0.4">
      <c r="A23" s="3"/>
      <c r="B23" s="6" t="s">
        <v>25</v>
      </c>
      <c r="C23" s="7" t="s">
        <v>1</v>
      </c>
      <c r="D23" s="7" t="s">
        <v>2</v>
      </c>
      <c r="E23" s="7" t="s">
        <v>3</v>
      </c>
      <c r="F23" s="7" t="s">
        <v>4</v>
      </c>
      <c r="G23" s="7" t="s">
        <v>5</v>
      </c>
      <c r="H23" s="7" t="s">
        <v>6</v>
      </c>
      <c r="I23" s="7" t="s">
        <v>7</v>
      </c>
      <c r="J23" s="7" t="s">
        <v>8</v>
      </c>
      <c r="K23" s="7" t="s">
        <v>9</v>
      </c>
    </row>
    <row r="24" spans="1:11" s="2" customFormat="1" ht="27.6" customHeight="1" x14ac:dyDescent="0.4">
      <c r="A24" s="3"/>
      <c r="B24" s="9" t="s">
        <v>10</v>
      </c>
      <c r="C24" s="10">
        <f t="shared" ref="C24:C33" si="2">SUM(D24:K24)</f>
        <v>3552038.5700000003</v>
      </c>
      <c r="D24" s="11">
        <v>1318202.54</v>
      </c>
      <c r="E24" s="11">
        <v>424666.47</v>
      </c>
      <c r="F24" s="11">
        <v>281781.71000000002</v>
      </c>
      <c r="G24" s="11">
        <v>353373.03</v>
      </c>
      <c r="H24" s="11">
        <v>293776.48</v>
      </c>
      <c r="I24" s="11">
        <v>248584.37000000002</v>
      </c>
      <c r="J24" s="11">
        <v>297594.95</v>
      </c>
      <c r="K24" s="11">
        <v>334059.02</v>
      </c>
    </row>
    <row r="25" spans="1:11" s="2" customFormat="1" ht="27.6" customHeight="1" x14ac:dyDescent="0.4">
      <c r="A25" s="3"/>
      <c r="B25" s="9" t="s">
        <v>11</v>
      </c>
      <c r="C25" s="10">
        <f t="shared" si="2"/>
        <v>61646.42</v>
      </c>
      <c r="D25" s="11">
        <v>44489</v>
      </c>
      <c r="E25" s="11">
        <v>8286.2099999999991</v>
      </c>
      <c r="F25" s="11">
        <v>685</v>
      </c>
      <c r="G25" s="11">
        <v>2792.01</v>
      </c>
      <c r="H25" s="11">
        <v>1937.06</v>
      </c>
      <c r="I25" s="11">
        <v>3029.6499999999996</v>
      </c>
      <c r="J25" s="11">
        <v>295.95</v>
      </c>
      <c r="K25" s="11">
        <v>131.54</v>
      </c>
    </row>
    <row r="26" spans="1:11" s="2" customFormat="1" ht="27.6" customHeight="1" x14ac:dyDescent="0.4">
      <c r="A26" s="3"/>
      <c r="B26" s="9" t="s">
        <v>12</v>
      </c>
      <c r="C26" s="10">
        <f t="shared" si="2"/>
        <v>224037.94999999998</v>
      </c>
      <c r="D26" s="11">
        <v>70250.8</v>
      </c>
      <c r="E26" s="11">
        <v>32413.95</v>
      </c>
      <c r="F26" s="11">
        <v>29229.139999999996</v>
      </c>
      <c r="G26" s="11">
        <v>15554.570000000002</v>
      </c>
      <c r="H26" s="11">
        <v>17673.960000000003</v>
      </c>
      <c r="I26" s="11">
        <v>20011.27</v>
      </c>
      <c r="J26" s="11">
        <v>20086.050000000003</v>
      </c>
      <c r="K26" s="11">
        <v>18818.209999999995</v>
      </c>
    </row>
    <row r="27" spans="1:11" s="2" customFormat="1" ht="27.6" customHeight="1" x14ac:dyDescent="0.4">
      <c r="A27" s="3"/>
      <c r="B27" s="9" t="s">
        <v>13</v>
      </c>
      <c r="C27" s="10">
        <f t="shared" si="2"/>
        <v>248996.59000000003</v>
      </c>
      <c r="D27" s="11">
        <v>242721.46</v>
      </c>
      <c r="E27" s="11">
        <v>941.58</v>
      </c>
      <c r="F27" s="11">
        <v>890.89</v>
      </c>
      <c r="G27" s="11">
        <v>1586.35</v>
      </c>
      <c r="H27" s="11">
        <v>643.32000000000005</v>
      </c>
      <c r="I27" s="11">
        <v>617.28</v>
      </c>
      <c r="J27" s="11">
        <v>780.26</v>
      </c>
      <c r="K27" s="11">
        <v>815.45</v>
      </c>
    </row>
    <row r="28" spans="1:11" s="2" customFormat="1" ht="27.6" customHeight="1" x14ac:dyDescent="0.4">
      <c r="A28" s="3"/>
      <c r="B28" s="9" t="s">
        <v>14</v>
      </c>
      <c r="C28" s="10">
        <f t="shared" si="2"/>
        <v>98676.2</v>
      </c>
      <c r="D28" s="11">
        <v>77951.600000000006</v>
      </c>
      <c r="E28" s="11">
        <v>5288.92</v>
      </c>
      <c r="F28" s="11">
        <v>1060.01</v>
      </c>
      <c r="G28" s="11">
        <v>2888.64</v>
      </c>
      <c r="H28" s="11">
        <v>3459.4700000000003</v>
      </c>
      <c r="I28" s="11">
        <v>2612.48</v>
      </c>
      <c r="J28" s="11">
        <v>3913.76</v>
      </c>
      <c r="K28" s="11">
        <v>1501.3200000000002</v>
      </c>
    </row>
    <row r="29" spans="1:11" s="2" customFormat="1" ht="27.6" customHeight="1" x14ac:dyDescent="0.4">
      <c r="A29" s="5"/>
      <c r="B29" s="9" t="s">
        <v>15</v>
      </c>
      <c r="C29" s="10">
        <f t="shared" si="2"/>
        <v>49582.03</v>
      </c>
      <c r="D29" s="11">
        <v>48158.229999999996</v>
      </c>
      <c r="E29" s="11">
        <v>0</v>
      </c>
      <c r="F29" s="11">
        <v>1288.8</v>
      </c>
      <c r="G29" s="11">
        <v>0</v>
      </c>
      <c r="H29" s="11">
        <v>135</v>
      </c>
      <c r="I29" s="11">
        <v>0</v>
      </c>
      <c r="J29" s="11">
        <v>0</v>
      </c>
      <c r="K29" s="11">
        <v>0</v>
      </c>
    </row>
    <row r="30" spans="1:11" s="2" customFormat="1" ht="27.6" customHeight="1" x14ac:dyDescent="0.4">
      <c r="A30" s="5"/>
      <c r="B30" s="9" t="s">
        <v>16</v>
      </c>
      <c r="C30" s="10">
        <f t="shared" si="2"/>
        <v>32199.760000000002</v>
      </c>
      <c r="D30" s="11">
        <v>3526.35</v>
      </c>
      <c r="E30" s="11">
        <v>8270.4600000000009</v>
      </c>
      <c r="F30" s="11">
        <v>2762.92</v>
      </c>
      <c r="G30" s="11">
        <v>1643.8700000000001</v>
      </c>
      <c r="H30" s="11">
        <v>2236.8100000000004</v>
      </c>
      <c r="I30" s="11">
        <v>5382.67</v>
      </c>
      <c r="J30" s="11">
        <v>5891.7500000000009</v>
      </c>
      <c r="K30" s="11">
        <v>2484.9299999999998</v>
      </c>
    </row>
    <row r="31" spans="1:11" s="2" customFormat="1" ht="27.6" customHeight="1" x14ac:dyDescent="0.4">
      <c r="A31" s="5"/>
      <c r="B31" s="9" t="s">
        <v>17</v>
      </c>
      <c r="C31" s="10">
        <f>SUM(D31:K31)</f>
        <v>93597.010000000009</v>
      </c>
      <c r="D31" s="11">
        <v>93597.010000000009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 s="2" customFormat="1" ht="27.6" customHeight="1" x14ac:dyDescent="0.4">
      <c r="A32" s="5"/>
      <c r="B32" s="9" t="s">
        <v>18</v>
      </c>
      <c r="C32" s="10">
        <f>SUM(D32:K32)</f>
        <v>72514.62</v>
      </c>
      <c r="D32" s="11">
        <v>72514.62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4" s="2" customFormat="1" ht="27.6" customHeight="1" x14ac:dyDescent="0.4">
      <c r="A33" s="5"/>
      <c r="B33" s="9" t="s">
        <v>19</v>
      </c>
      <c r="C33" s="10">
        <f t="shared" si="2"/>
        <v>133052.07</v>
      </c>
      <c r="D33" s="11">
        <v>113542.94</v>
      </c>
      <c r="E33" s="11">
        <v>5665.52</v>
      </c>
      <c r="F33" s="11">
        <v>13843.61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4" s="2" customFormat="1" ht="27.6" customHeight="1" x14ac:dyDescent="0.4">
      <c r="A34" s="5"/>
      <c r="B34" s="9" t="s">
        <v>20</v>
      </c>
      <c r="C34" s="10">
        <f>SUM(D34:K34)</f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4" s="2" customFormat="1" ht="27.6" customHeight="1" x14ac:dyDescent="0.4">
      <c r="A35" s="5"/>
      <c r="B35" s="19"/>
      <c r="C35" s="13">
        <f t="shared" ref="C35:K35" si="3">SUM(C24:C34)</f>
        <v>4566341.2200000007</v>
      </c>
      <c r="D35" s="13">
        <f t="shared" si="3"/>
        <v>2084954.5500000003</v>
      </c>
      <c r="E35" s="13">
        <f t="shared" si="3"/>
        <v>485533.11000000004</v>
      </c>
      <c r="F35" s="13">
        <f t="shared" si="3"/>
        <v>331542.08</v>
      </c>
      <c r="G35" s="13">
        <f t="shared" si="3"/>
        <v>377838.47000000003</v>
      </c>
      <c r="H35" s="13">
        <f t="shared" si="3"/>
        <v>319862.09999999998</v>
      </c>
      <c r="I35" s="13">
        <f t="shared" si="3"/>
        <v>280237.72000000003</v>
      </c>
      <c r="J35" s="13">
        <f t="shared" si="3"/>
        <v>328562.72000000003</v>
      </c>
      <c r="K35" s="13">
        <f t="shared" si="3"/>
        <v>357810.47000000003</v>
      </c>
    </row>
    <row r="36" spans="1:14" s="2" customFormat="1" ht="12" customHeight="1" x14ac:dyDescent="0.4">
      <c r="A36" s="5"/>
      <c r="B36" s="9"/>
      <c r="C36" s="3"/>
      <c r="D36" s="3"/>
      <c r="E36" s="3"/>
      <c r="F36" s="3"/>
      <c r="G36" s="3"/>
      <c r="H36" s="3"/>
      <c r="I36" s="3"/>
      <c r="J36" s="3"/>
      <c r="K36" s="3"/>
      <c r="N36" s="20"/>
    </row>
    <row r="37" spans="1:14" s="2" customFormat="1" ht="27.6" customHeight="1" x14ac:dyDescent="0.4">
      <c r="A37" s="3"/>
      <c r="B37" s="14" t="s">
        <v>21</v>
      </c>
      <c r="C37" s="15">
        <f>SUM(D37:K37)</f>
        <v>106.44</v>
      </c>
      <c r="D37" s="16">
        <v>26.2</v>
      </c>
      <c r="E37" s="16">
        <v>15.2</v>
      </c>
      <c r="F37" s="16">
        <v>10.84</v>
      </c>
      <c r="G37" s="16">
        <v>11.01</v>
      </c>
      <c r="H37" s="16">
        <v>10.88</v>
      </c>
      <c r="I37" s="16">
        <v>9.4</v>
      </c>
      <c r="J37" s="16">
        <v>11.11</v>
      </c>
      <c r="K37" s="16">
        <v>11.8</v>
      </c>
      <c r="N37" s="20"/>
    </row>
    <row r="38" spans="1:14" s="2" customFormat="1" ht="12" customHeight="1" x14ac:dyDescent="0.4">
      <c r="A38" s="3"/>
      <c r="B38" s="5"/>
      <c r="C38" s="17"/>
      <c r="D38" s="18"/>
      <c r="E38" s="18"/>
      <c r="F38" s="18"/>
      <c r="G38" s="18"/>
      <c r="H38" s="18"/>
      <c r="I38" s="18"/>
      <c r="J38" s="18"/>
      <c r="K38" s="18"/>
      <c r="N38" s="20"/>
    </row>
    <row r="39" spans="1:14" s="2" customFormat="1" ht="21" customHeight="1" x14ac:dyDescent="0.4">
      <c r="A39" s="3"/>
      <c r="B39" s="1" t="s">
        <v>22</v>
      </c>
      <c r="C39" s="3"/>
      <c r="D39" s="3"/>
      <c r="E39" s="3"/>
      <c r="F39" s="3"/>
      <c r="G39" s="3"/>
      <c r="H39" s="3"/>
      <c r="I39" s="3"/>
      <c r="J39" s="3"/>
      <c r="K39" s="3"/>
      <c r="N39" s="20"/>
    </row>
    <row r="40" spans="1:14" s="2" customFormat="1" ht="69.75" x14ac:dyDescent="0.4">
      <c r="A40" s="3"/>
      <c r="B40" s="6" t="s">
        <v>26</v>
      </c>
      <c r="C40" s="7" t="s">
        <v>1</v>
      </c>
      <c r="D40" s="7" t="s">
        <v>2</v>
      </c>
      <c r="E40" s="7" t="s">
        <v>3</v>
      </c>
      <c r="F40" s="7" t="s">
        <v>4</v>
      </c>
      <c r="G40" s="7" t="s">
        <v>5</v>
      </c>
      <c r="H40" s="7" t="s">
        <v>6</v>
      </c>
      <c r="I40" s="7" t="s">
        <v>7</v>
      </c>
      <c r="J40" s="7" t="s">
        <v>8</v>
      </c>
      <c r="K40" s="7" t="s">
        <v>9</v>
      </c>
      <c r="M40" s="20"/>
      <c r="N40" s="20"/>
    </row>
    <row r="41" spans="1:14" s="2" customFormat="1" ht="28.7" customHeight="1" x14ac:dyDescent="0.4">
      <c r="A41" s="5"/>
      <c r="B41" s="9" t="s">
        <v>10</v>
      </c>
      <c r="C41" s="10">
        <f t="shared" ref="C41:C51" si="4">SUM(D41:K41)</f>
        <v>15093.129999999743</v>
      </c>
      <c r="D41" s="21">
        <f>D7-D24</f>
        <v>852.02999999979511</v>
      </c>
      <c r="E41" s="21">
        <f t="shared" ref="D41:K51" si="5">E7-E24</f>
        <v>5302.5300000000279</v>
      </c>
      <c r="F41" s="21">
        <f t="shared" si="5"/>
        <v>-119.73000000003958</v>
      </c>
      <c r="G41" s="21">
        <f t="shared" si="5"/>
        <v>-588.03000000002794</v>
      </c>
      <c r="H41" s="21">
        <f t="shared" si="5"/>
        <v>4913.5200000000186</v>
      </c>
      <c r="I41" s="21">
        <f t="shared" si="5"/>
        <v>-1263.3700000000244</v>
      </c>
      <c r="J41" s="21">
        <f t="shared" si="5"/>
        <v>3118.0499999999884</v>
      </c>
      <c r="K41" s="21">
        <f t="shared" si="5"/>
        <v>2878.1300000000047</v>
      </c>
      <c r="M41" s="22"/>
      <c r="N41" s="20"/>
    </row>
    <row r="42" spans="1:14" s="2" customFormat="1" ht="28.7" customHeight="1" x14ac:dyDescent="0.4">
      <c r="A42" s="5"/>
      <c r="B42" s="9" t="s">
        <v>11</v>
      </c>
      <c r="C42" s="10">
        <f t="shared" si="4"/>
        <v>24683.579999999998</v>
      </c>
      <c r="D42" s="21">
        <f t="shared" si="5"/>
        <v>14832</v>
      </c>
      <c r="E42" s="21">
        <f t="shared" si="5"/>
        <v>1632.7900000000009</v>
      </c>
      <c r="F42" s="21">
        <f t="shared" si="5"/>
        <v>2521</v>
      </c>
      <c r="G42" s="21">
        <f t="shared" si="5"/>
        <v>703.98999999999978</v>
      </c>
      <c r="H42" s="21">
        <f t="shared" si="5"/>
        <v>-362.05999999999995</v>
      </c>
      <c r="I42" s="21">
        <f t="shared" si="5"/>
        <v>2220.3500000000004</v>
      </c>
      <c r="J42" s="21">
        <f t="shared" si="5"/>
        <v>873.05</v>
      </c>
      <c r="K42" s="21">
        <f t="shared" si="5"/>
        <v>2262.46</v>
      </c>
      <c r="M42" s="22"/>
      <c r="N42" s="20"/>
    </row>
    <row r="43" spans="1:14" s="2" customFormat="1" ht="28.7" customHeight="1" x14ac:dyDescent="0.4">
      <c r="A43" s="5"/>
      <c r="B43" s="9" t="s">
        <v>12</v>
      </c>
      <c r="C43" s="10">
        <f t="shared" si="4"/>
        <v>11055.13</v>
      </c>
      <c r="D43" s="21">
        <f t="shared" si="5"/>
        <v>3965.9499999999971</v>
      </c>
      <c r="E43" s="21">
        <f t="shared" si="5"/>
        <v>2346.0499999999993</v>
      </c>
      <c r="F43" s="21">
        <f t="shared" si="5"/>
        <v>-1291.1399999999958</v>
      </c>
      <c r="G43" s="21">
        <f t="shared" si="5"/>
        <v>1331.4299999999985</v>
      </c>
      <c r="H43" s="21">
        <f t="shared" si="5"/>
        <v>190.36999999999898</v>
      </c>
      <c r="I43" s="21">
        <f t="shared" si="5"/>
        <v>1125.7299999999996</v>
      </c>
      <c r="J43" s="21">
        <f t="shared" si="5"/>
        <v>4091.9499999999971</v>
      </c>
      <c r="K43" s="21">
        <f t="shared" si="5"/>
        <v>-705.20999999999549</v>
      </c>
      <c r="M43" s="22"/>
      <c r="N43" s="20"/>
    </row>
    <row r="44" spans="1:14" s="2" customFormat="1" ht="28.7" customHeight="1" x14ac:dyDescent="0.4">
      <c r="A44" s="5"/>
      <c r="B44" s="9" t="s">
        <v>13</v>
      </c>
      <c r="C44" s="10">
        <f t="shared" si="4"/>
        <v>19657.530000000006</v>
      </c>
      <c r="D44" s="21">
        <f>D10-D27</f>
        <v>18456.660000000003</v>
      </c>
      <c r="E44" s="21">
        <f t="shared" si="5"/>
        <v>360.41999999999996</v>
      </c>
      <c r="F44" s="21">
        <f t="shared" si="5"/>
        <v>68.110000000000014</v>
      </c>
      <c r="G44" s="21">
        <f t="shared" si="5"/>
        <v>-214.34999999999991</v>
      </c>
      <c r="H44" s="21">
        <f t="shared" si="5"/>
        <v>252.67999999999995</v>
      </c>
      <c r="I44" s="21">
        <f t="shared" si="5"/>
        <v>229.72000000000003</v>
      </c>
      <c r="J44" s="21">
        <f t="shared" si="5"/>
        <v>192.74</v>
      </c>
      <c r="K44" s="21">
        <f t="shared" si="5"/>
        <v>311.54999999999995</v>
      </c>
      <c r="M44" s="22"/>
      <c r="N44" s="20"/>
    </row>
    <row r="45" spans="1:14" s="2" customFormat="1" ht="28.7" customHeight="1" x14ac:dyDescent="0.4">
      <c r="A45" s="5"/>
      <c r="B45" s="9" t="s">
        <v>14</v>
      </c>
      <c r="C45" s="10">
        <f t="shared" si="4"/>
        <v>32446.799999999996</v>
      </c>
      <c r="D45" s="21">
        <f t="shared" si="5"/>
        <v>24417.399999999994</v>
      </c>
      <c r="E45" s="21">
        <f t="shared" si="5"/>
        <v>-215.92000000000007</v>
      </c>
      <c r="F45" s="21">
        <f t="shared" si="5"/>
        <v>3329.99</v>
      </c>
      <c r="G45" s="21">
        <f t="shared" si="5"/>
        <v>511.36000000000013</v>
      </c>
      <c r="H45" s="21">
        <f t="shared" si="5"/>
        <v>-73.470000000000255</v>
      </c>
      <c r="I45" s="21">
        <f t="shared" si="5"/>
        <v>1832.52</v>
      </c>
      <c r="J45" s="21">
        <f t="shared" si="5"/>
        <v>532.23999999999978</v>
      </c>
      <c r="K45" s="21">
        <f t="shared" si="5"/>
        <v>2112.6799999999998</v>
      </c>
      <c r="M45" s="22"/>
      <c r="N45" s="20"/>
    </row>
    <row r="46" spans="1:14" s="2" customFormat="1" ht="28.7" customHeight="1" x14ac:dyDescent="0.4">
      <c r="A46" s="5"/>
      <c r="B46" s="9" t="s">
        <v>15</v>
      </c>
      <c r="C46" s="10">
        <f t="shared" si="4"/>
        <v>7992.3033333333397</v>
      </c>
      <c r="D46" s="21">
        <f t="shared" si="5"/>
        <v>9416.1033333333398</v>
      </c>
      <c r="E46" s="21">
        <f t="shared" si="5"/>
        <v>0</v>
      </c>
      <c r="F46" s="21">
        <f t="shared" si="5"/>
        <v>-1288.8</v>
      </c>
      <c r="G46" s="21">
        <f t="shared" si="5"/>
        <v>0</v>
      </c>
      <c r="H46" s="21">
        <f t="shared" si="5"/>
        <v>-135</v>
      </c>
      <c r="I46" s="21">
        <f t="shared" si="5"/>
        <v>0</v>
      </c>
      <c r="J46" s="21">
        <f t="shared" si="5"/>
        <v>0</v>
      </c>
      <c r="K46" s="21">
        <f t="shared" si="5"/>
        <v>0</v>
      </c>
      <c r="M46" s="22"/>
    </row>
    <row r="47" spans="1:14" s="2" customFormat="1" ht="28.7" customHeight="1" x14ac:dyDescent="0.4">
      <c r="A47" s="5"/>
      <c r="B47" s="9" t="s">
        <v>16</v>
      </c>
      <c r="C47" s="10">
        <f t="shared" si="4"/>
        <v>15525.239999999998</v>
      </c>
      <c r="D47" s="21">
        <f t="shared" si="5"/>
        <v>1242.6500000000001</v>
      </c>
      <c r="E47" s="21">
        <f t="shared" si="5"/>
        <v>-360.46000000000095</v>
      </c>
      <c r="F47" s="21">
        <f t="shared" si="5"/>
        <v>1122.08</v>
      </c>
      <c r="G47" s="21">
        <f t="shared" si="5"/>
        <v>1590.1299999999999</v>
      </c>
      <c r="H47" s="21">
        <f t="shared" si="5"/>
        <v>549.1899999999996</v>
      </c>
      <c r="I47" s="21">
        <f t="shared" si="5"/>
        <v>6996.33</v>
      </c>
      <c r="J47" s="21">
        <f t="shared" si="5"/>
        <v>239.24999999999909</v>
      </c>
      <c r="K47" s="21">
        <f t="shared" si="5"/>
        <v>4146.07</v>
      </c>
      <c r="M47" s="20"/>
    </row>
    <row r="48" spans="1:14" s="2" customFormat="1" ht="28.7" customHeight="1" x14ac:dyDescent="0.4">
      <c r="A48" s="5"/>
      <c r="B48" s="9" t="s">
        <v>17</v>
      </c>
      <c r="C48" s="10">
        <f t="shared" si="4"/>
        <v>1705.9899999999907</v>
      </c>
      <c r="D48" s="21">
        <f t="shared" si="5"/>
        <v>1705.9899999999907</v>
      </c>
      <c r="E48" s="21">
        <f t="shared" si="5"/>
        <v>0</v>
      </c>
      <c r="F48" s="21">
        <f t="shared" si="5"/>
        <v>0</v>
      </c>
      <c r="G48" s="21">
        <f t="shared" si="5"/>
        <v>0</v>
      </c>
      <c r="H48" s="21">
        <f t="shared" si="5"/>
        <v>0</v>
      </c>
      <c r="I48" s="21">
        <f t="shared" si="5"/>
        <v>0</v>
      </c>
      <c r="J48" s="21">
        <f t="shared" si="5"/>
        <v>0</v>
      </c>
      <c r="K48" s="21">
        <f t="shared" si="5"/>
        <v>0</v>
      </c>
      <c r="M48" s="20"/>
    </row>
    <row r="49" spans="1:13" s="2" customFormat="1" ht="28.7" customHeight="1" x14ac:dyDescent="0.4">
      <c r="A49" s="5"/>
      <c r="B49" s="9" t="s">
        <v>18</v>
      </c>
      <c r="C49" s="10">
        <f t="shared" si="4"/>
        <v>-1.6199999999953434</v>
      </c>
      <c r="D49" s="21">
        <f t="shared" si="5"/>
        <v>-1.6199999999953434</v>
      </c>
      <c r="E49" s="21">
        <f t="shared" si="5"/>
        <v>0</v>
      </c>
      <c r="F49" s="21">
        <f t="shared" si="5"/>
        <v>0</v>
      </c>
      <c r="G49" s="21">
        <f t="shared" si="5"/>
        <v>0</v>
      </c>
      <c r="H49" s="21">
        <f t="shared" si="5"/>
        <v>0</v>
      </c>
      <c r="I49" s="21">
        <f t="shared" si="5"/>
        <v>0</v>
      </c>
      <c r="J49" s="21">
        <f t="shared" si="5"/>
        <v>0</v>
      </c>
      <c r="K49" s="21">
        <f t="shared" si="5"/>
        <v>0</v>
      </c>
      <c r="M49" s="20"/>
    </row>
    <row r="50" spans="1:13" s="2" customFormat="1" ht="28.7" customHeight="1" x14ac:dyDescent="0.4">
      <c r="A50" s="5"/>
      <c r="B50" s="9" t="s">
        <v>19</v>
      </c>
      <c r="C50" s="10">
        <f t="shared" si="4"/>
        <v>-3.0700000000033469</v>
      </c>
      <c r="D50" s="21">
        <f t="shared" si="5"/>
        <v>-2.9400000000023283</v>
      </c>
      <c r="E50" s="21">
        <f t="shared" si="5"/>
        <v>-2.5200000000004366</v>
      </c>
      <c r="F50" s="21">
        <f t="shared" si="5"/>
        <v>2.3899999999994179</v>
      </c>
      <c r="G50" s="21">
        <f t="shared" si="5"/>
        <v>0</v>
      </c>
      <c r="H50" s="21">
        <f t="shared" si="5"/>
        <v>0</v>
      </c>
      <c r="I50" s="21">
        <f t="shared" si="5"/>
        <v>0</v>
      </c>
      <c r="J50" s="21">
        <f t="shared" si="5"/>
        <v>0</v>
      </c>
      <c r="K50" s="21">
        <f t="shared" si="5"/>
        <v>0</v>
      </c>
    </row>
    <row r="51" spans="1:13" s="2" customFormat="1" ht="28.7" customHeight="1" x14ac:dyDescent="0.4">
      <c r="A51" s="5"/>
      <c r="B51" s="9" t="s">
        <v>20</v>
      </c>
      <c r="C51" s="10">
        <f t="shared" si="4"/>
        <v>0</v>
      </c>
      <c r="D51" s="21">
        <f t="shared" si="5"/>
        <v>0</v>
      </c>
      <c r="E51" s="21">
        <f t="shared" si="5"/>
        <v>0</v>
      </c>
      <c r="F51" s="21">
        <f t="shared" si="5"/>
        <v>0</v>
      </c>
      <c r="G51" s="21">
        <f t="shared" si="5"/>
        <v>0</v>
      </c>
      <c r="H51" s="21">
        <f t="shared" si="5"/>
        <v>0</v>
      </c>
      <c r="I51" s="21">
        <f t="shared" si="5"/>
        <v>0</v>
      </c>
      <c r="J51" s="21">
        <f t="shared" si="5"/>
        <v>0</v>
      </c>
      <c r="K51" s="21">
        <f t="shared" si="5"/>
        <v>0</v>
      </c>
    </row>
    <row r="52" spans="1:13" s="2" customFormat="1" ht="28.7" customHeight="1" x14ac:dyDescent="0.4">
      <c r="A52" s="5"/>
      <c r="B52" s="12"/>
      <c r="C52" s="13">
        <f>SUM(C41:C51)</f>
        <v>128155.01333333307</v>
      </c>
      <c r="D52" s="13">
        <f t="shared" ref="D52:K52" si="6">SUM(D41:D51)</f>
        <v>74884.223333333124</v>
      </c>
      <c r="E52" s="13">
        <f t="shared" si="6"/>
        <v>9062.8900000000267</v>
      </c>
      <c r="F52" s="13">
        <f t="shared" si="6"/>
        <v>4343.8999999999642</v>
      </c>
      <c r="G52" s="13">
        <f t="shared" si="6"/>
        <v>3334.5299999999706</v>
      </c>
      <c r="H52" s="13">
        <f t="shared" si="6"/>
        <v>5335.2300000000178</v>
      </c>
      <c r="I52" s="13">
        <f t="shared" si="6"/>
        <v>11141.279999999975</v>
      </c>
      <c r="J52" s="13">
        <f t="shared" si="6"/>
        <v>9047.2799999999843</v>
      </c>
      <c r="K52" s="13">
        <f t="shared" si="6"/>
        <v>11005.680000000009</v>
      </c>
    </row>
    <row r="53" spans="1:13" s="2" customFormat="1" ht="28.7" customHeight="1" x14ac:dyDescent="0.4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3" s="2" customFormat="1" ht="28.7" customHeight="1" x14ac:dyDescent="0.4">
      <c r="A54" s="3"/>
      <c r="B54" s="14" t="s">
        <v>21</v>
      </c>
      <c r="C54" s="15">
        <f>SUM(D54:K54)</f>
        <v>0</v>
      </c>
      <c r="D54" s="16">
        <f>D20-D37</f>
        <v>0</v>
      </c>
      <c r="E54" s="16">
        <f t="shared" ref="E54:K54" si="7">E20-E37</f>
        <v>0</v>
      </c>
      <c r="F54" s="16">
        <f t="shared" si="7"/>
        <v>0</v>
      </c>
      <c r="G54" s="16">
        <f t="shared" si="7"/>
        <v>0</v>
      </c>
      <c r="H54" s="16">
        <f t="shared" si="7"/>
        <v>0</v>
      </c>
      <c r="I54" s="16">
        <f t="shared" si="7"/>
        <v>0</v>
      </c>
      <c r="J54" s="16">
        <f t="shared" si="7"/>
        <v>0</v>
      </c>
      <c r="K54" s="16">
        <f t="shared" si="7"/>
        <v>0</v>
      </c>
    </row>
    <row r="55" spans="1:13" s="2" customForma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3" s="2" customFormat="1" x14ac:dyDescent="0.4">
      <c r="A56" s="3"/>
      <c r="B56" s="3"/>
      <c r="C56" s="21"/>
      <c r="D56" s="21"/>
      <c r="E56" s="3"/>
      <c r="F56" s="3"/>
      <c r="G56" s="3"/>
      <c r="H56" s="3"/>
      <c r="I56" s="3"/>
      <c r="J56" s="3"/>
      <c r="K56" s="3"/>
    </row>
    <row r="57" spans="1:13" s="2" customFormat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3" s="2" customFormat="1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3" s="2" customFormat="1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</sheetData>
  <pageMargins left="0.70866141732283472" right="0.70866141732283472" top="0.74803149606299213" bottom="0.74803149606299213" header="0.31496062992125984" footer="0.31496062992125984"/>
  <pageSetup paperSize="8" scale="69" fitToHeight="2" orientation="landscape" horizontalDpi="300" verticalDpi="300" r:id="rId1"/>
  <rowBreaks count="1" manualBreakCount="1">
    <brk id="38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F988BCCFFFEF4281681D74F840DA9C" ma:contentTypeVersion="11" ma:contentTypeDescription="Create a new document." ma:contentTypeScope="" ma:versionID="9ee6d3de707922df731d86e1725c2bec">
  <xsd:schema xmlns:xsd="http://www.w3.org/2001/XMLSchema" xmlns:xs="http://www.w3.org/2001/XMLSchema" xmlns:p="http://schemas.microsoft.com/office/2006/metadata/properties" xmlns:ns2="cb2eb3fc-25f2-4193-83db-304b4834dea0" xmlns:ns3="b07f9ea6-61fa-467e-b17d-cd33f81787ed" targetNamespace="http://schemas.microsoft.com/office/2006/metadata/properties" ma:root="true" ma:fieldsID="c089d98488a3a1ef4d666fbaf55a884a" ns2:_="" ns3:_="">
    <xsd:import namespace="cb2eb3fc-25f2-4193-83db-304b4834dea0"/>
    <xsd:import namespace="b07f9ea6-61fa-467e-b17d-cd33f81787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eb3fc-25f2-4193-83db-304b4834de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f9ea6-61fa-467e-b17d-cd33f81787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675869-047C-4541-B61B-96D21E5C98B5}"/>
</file>

<file path=customXml/itemProps2.xml><?xml version="1.0" encoding="utf-8"?>
<ds:datastoreItem xmlns:ds="http://schemas.openxmlformats.org/officeDocument/2006/customXml" ds:itemID="{5F6A5582-2ED3-4E81-90E1-F07796DAEACA}">
  <ds:schemaRefs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87142871-04aa-4cca-937b-9221901c245c"/>
    <ds:schemaRef ds:uri="http://schemas.microsoft.com/office/2006/documentManagement/types"/>
    <ds:schemaRef ds:uri="http://www.w3.org/XML/1998/namespace"/>
    <ds:schemaRef ds:uri="b976bda9-2f0a-40aa-a9aa-c59b74c6a044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D3DFD53-54F4-45EC-8CCA-4D2D2C789A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 date</vt:lpstr>
      <vt:lpstr>'To date'!Print_Area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Holliday</dc:creator>
  <cp:keywords/>
  <dc:description/>
  <cp:lastModifiedBy>Alyson Thomas</cp:lastModifiedBy>
  <cp:revision/>
  <cp:lastPrinted>2025-07-21T08:21:17Z</cp:lastPrinted>
  <dcterms:created xsi:type="dcterms:W3CDTF">2025-06-17T13:39:12Z</dcterms:created>
  <dcterms:modified xsi:type="dcterms:W3CDTF">2025-11-09T10:42:28Z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0x01010066F988BCCFFFEF4281681D74F840DA9C</vt:lpwstr>
  </property>
  <property fmtid="{D5CDD505-2E9C-101B-9397-08002B2CF9AE}" pid="3" name="MediaServiceImageTags">
    <vt:lpwstr/>
  </property>
</Properties>
</file>