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tizenvoicebody.sharepoint.com/sites/National-Office/Shared Documents/01 Corporate files/Board and Board Committees/Board/2025-2026/04 - 19 November 2025/"/>
    </mc:Choice>
  </mc:AlternateContent>
  <xr:revisionPtr revIDLastSave="0" documentId="8_{B7ED4936-32EF-4C3A-A89C-C8E625EA7E3B}" xr6:coauthVersionLast="47" xr6:coauthVersionMax="47" xr10:uidLastSave="{00000000-0000-0000-0000-000000000000}"/>
  <bookViews>
    <workbookView xWindow="28680" yWindow="-105" windowWidth="29040" windowHeight="15720" xr2:uid="{0BE66F01-6876-4515-ABDF-A12CA2BFFCB7}"/>
  </bookViews>
  <sheets>
    <sheet name="Annual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0" i="1"/>
  <c r="D20" i="1"/>
  <c r="K54" i="1" l="1"/>
  <c r="J54" i="1"/>
  <c r="I54" i="1"/>
  <c r="H54" i="1"/>
  <c r="G54" i="1"/>
  <c r="F54" i="1"/>
  <c r="E54" i="1"/>
  <c r="D54" i="1"/>
  <c r="C54" i="1" l="1"/>
  <c r="D7" i="1" l="1"/>
  <c r="D45" i="1"/>
  <c r="D44" i="1"/>
  <c r="C34" i="1"/>
  <c r="C29" i="1" l="1"/>
  <c r="C8" i="1" l="1"/>
  <c r="C9" i="1"/>
  <c r="C10" i="1"/>
  <c r="C11" i="1"/>
  <c r="C12" i="1"/>
  <c r="C13" i="1"/>
  <c r="C14" i="1"/>
  <c r="C15" i="1"/>
  <c r="C16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C7" i="1" l="1"/>
  <c r="D52" i="1"/>
  <c r="D18" i="1" l="1"/>
  <c r="E18" i="1"/>
  <c r="F18" i="1"/>
  <c r="G18" i="1"/>
  <c r="H18" i="1"/>
  <c r="I18" i="1"/>
  <c r="J18" i="1"/>
  <c r="K18" i="1"/>
  <c r="C17" i="1"/>
  <c r="C25" i="1"/>
  <c r="C42" i="1" s="1"/>
  <c r="C26" i="1"/>
  <c r="C43" i="1" s="1"/>
  <c r="C27" i="1"/>
  <c r="C44" i="1" s="1"/>
  <c r="C28" i="1"/>
  <c r="C45" i="1" s="1"/>
  <c r="C46" i="1"/>
  <c r="C30" i="1"/>
  <c r="C47" i="1" s="1"/>
  <c r="C31" i="1"/>
  <c r="C48" i="1" s="1"/>
  <c r="C32" i="1"/>
  <c r="C49" i="1" s="1"/>
  <c r="C33" i="1"/>
  <c r="C50" i="1" s="1"/>
  <c r="C24" i="1"/>
  <c r="C41" i="1" s="1"/>
  <c r="C51" i="1" l="1"/>
  <c r="C18" i="1"/>
  <c r="D35" i="1" l="1"/>
  <c r="E35" i="1"/>
  <c r="F35" i="1"/>
  <c r="G35" i="1"/>
  <c r="H35" i="1"/>
  <c r="I35" i="1"/>
  <c r="J35" i="1"/>
  <c r="K35" i="1"/>
  <c r="C35" i="1"/>
  <c r="H52" i="1" l="1"/>
  <c r="E52" i="1"/>
  <c r="F52" i="1"/>
  <c r="G52" i="1"/>
  <c r="K52" i="1"/>
  <c r="J52" i="1"/>
  <c r="I52" i="1"/>
  <c r="C52" i="1"/>
</calcChain>
</file>

<file path=xl/sharedStrings.xml><?xml version="1.0" encoding="utf-8"?>
<sst xmlns="http://schemas.openxmlformats.org/spreadsheetml/2006/main" count="69" uniqueCount="27">
  <si>
    <t>Annex A</t>
  </si>
  <si>
    <t>2025/26 Board approved budget</t>
  </si>
  <si>
    <t>Total</t>
  </si>
  <si>
    <t>National / All Wales costs</t>
  </si>
  <si>
    <t>North                   Wales</t>
  </si>
  <si>
    <t>Gwent</t>
  </si>
  <si>
    <t>West           Wales</t>
  </si>
  <si>
    <t>Cardiff &amp; VOG</t>
  </si>
  <si>
    <t>Powys</t>
  </si>
  <si>
    <t>Neath Port Talbot &amp; Swansea</t>
  </si>
  <si>
    <t>Cwm Taf Morgannwg</t>
  </si>
  <si>
    <t>Staff costs</t>
  </si>
  <si>
    <t>Other staff costs</t>
  </si>
  <si>
    <t>Accomodation costs</t>
  </si>
  <si>
    <t>Digital, Data and Tech</t>
  </si>
  <si>
    <t>Specific Programmes</t>
  </si>
  <si>
    <t>Professional fees</t>
  </si>
  <si>
    <t>Other admin expenses</t>
  </si>
  <si>
    <t>Service Level Agreements</t>
  </si>
  <si>
    <t>Amortisation</t>
  </si>
  <si>
    <t>Depreciation</t>
  </si>
  <si>
    <t>Contingency</t>
  </si>
  <si>
    <t>Full Time Equivalents</t>
  </si>
  <si>
    <t>Full year Budget and Forecast</t>
  </si>
  <si>
    <t>Annex A continued</t>
  </si>
  <si>
    <t>2025/26 Forecast at 31 October 2025</t>
  </si>
  <si>
    <t>2025/26 Forecast variance at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</si>
</sst>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 wrapText="1"/>
    </xf>
    <xf numFmtId="164" fontId="4" fillId="2" borderId="0" xfId="2" applyNumberFormat="1" applyFont="1" applyFill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43" fontId="3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3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164" fontId="3" fillId="2" borderId="0" xfId="2" applyNumberFormat="1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0" fontId="9" fillId="4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9" fillId="4" borderId="0" xfId="1" applyFont="1" applyFill="1" applyAlignment="1">
      <alignment horizontal="left" vertical="center"/>
    </xf>
    <xf numFmtId="0" fontId="8" fillId="4" borderId="0" xfId="1" applyFont="1" applyFill="1" applyAlignment="1">
      <alignment horizontal="left" vertical="center"/>
    </xf>
  </cellXfs>
  <cellStyles count="3">
    <cellStyle name="Currency 2" xfId="2" xr:uid="{0E6D85E2-CCAC-4EDF-9B7F-3956175992E9}"/>
    <cellStyle name="Normal" xfId="0" builtinId="0"/>
    <cellStyle name="Normal 2" xfId="1" xr:uid="{85A4EF84-1319-454D-8352-E50BBCD57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70DF-F012-4D4C-9433-7E28E710AB26}">
  <dimension ref="A1:P59"/>
  <sheetViews>
    <sheetView showGridLines="0" tabSelected="1" view="pageBreakPreview" topLeftCell="B29" zoomScale="60" zoomScaleNormal="60" workbookViewId="0">
      <selection activeCell="H29" sqref="H29"/>
    </sheetView>
  </sheetViews>
  <sheetFormatPr defaultColWidth="8.5703125" defaultRowHeight="26.25" x14ac:dyDescent="0.4"/>
  <cols>
    <col min="1" max="1" width="3.42578125" style="1" customWidth="1"/>
    <col min="2" max="2" width="52.5703125" style="17" customWidth="1"/>
    <col min="3" max="3" width="24.5703125" style="15" bestFit="1" customWidth="1"/>
    <col min="4" max="4" width="22.5703125" style="1" customWidth="1"/>
    <col min="5" max="9" width="20.5703125" style="1" customWidth="1"/>
    <col min="10" max="11" width="22.5703125" style="1" customWidth="1"/>
    <col min="12" max="15" width="8.5703125" style="2"/>
    <col min="16" max="16" width="14.140625" style="2" bestFit="1" customWidth="1"/>
    <col min="17" max="17" width="24.5703125" style="1" bestFit="1" customWidth="1"/>
    <col min="18" max="18" width="23.140625" style="1" bestFit="1" customWidth="1"/>
    <col min="19" max="19" width="14.140625" style="1" bestFit="1" customWidth="1"/>
    <col min="20" max="20" width="17.5703125" style="1" bestFit="1" customWidth="1"/>
    <col min="21" max="21" width="14.42578125" style="1" bestFit="1" customWidth="1"/>
    <col min="22" max="22" width="14.140625" style="1" bestFit="1" customWidth="1"/>
    <col min="23" max="23" width="28.85546875" style="1" bestFit="1" customWidth="1"/>
    <col min="24" max="24" width="21.140625" style="1" bestFit="1" customWidth="1"/>
    <col min="25" max="16384" width="8.5703125" style="1"/>
  </cols>
  <sheetData>
    <row r="1" spans="1:11" ht="8.4499999999999993" customHeight="1" x14ac:dyDescent="0.4"/>
    <row r="2" spans="1:11" x14ac:dyDescent="0.4">
      <c r="B2" s="18" t="s">
        <v>0</v>
      </c>
    </row>
    <row r="3" spans="1:11" ht="11.45" customHeight="1" x14ac:dyDescent="0.4">
      <c r="A3" s="3"/>
      <c r="B3" s="19"/>
      <c r="C3" s="5"/>
      <c r="D3" s="3"/>
      <c r="E3" s="3"/>
      <c r="F3" s="3"/>
      <c r="G3" s="3"/>
      <c r="H3" s="3"/>
      <c r="I3" s="3"/>
      <c r="J3" s="3"/>
      <c r="K3" s="3"/>
    </row>
    <row r="4" spans="1:11" x14ac:dyDescent="0.4">
      <c r="A4" s="4"/>
      <c r="B4" s="20" t="s">
        <v>23</v>
      </c>
      <c r="C4" s="5"/>
      <c r="D4" s="3"/>
      <c r="E4" s="3"/>
      <c r="F4" s="3"/>
      <c r="G4" s="3"/>
      <c r="H4" s="3"/>
      <c r="I4" s="3"/>
      <c r="J4" s="3"/>
      <c r="K4" s="3"/>
    </row>
    <row r="5" spans="1:11" ht="12.6" customHeight="1" x14ac:dyDescent="0.4">
      <c r="A5" s="5"/>
      <c r="B5" s="19"/>
      <c r="C5" s="5"/>
      <c r="D5" s="3"/>
      <c r="E5" s="3"/>
      <c r="F5" s="3"/>
      <c r="G5" s="3"/>
      <c r="H5" s="3"/>
      <c r="I5" s="3"/>
      <c r="J5" s="3"/>
      <c r="K5" s="3"/>
    </row>
    <row r="6" spans="1:11" ht="85.35" customHeight="1" x14ac:dyDescent="0.4">
      <c r="A6" s="3"/>
      <c r="B6" s="21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</row>
    <row r="7" spans="1:11" ht="30" customHeight="1" x14ac:dyDescent="0.4">
      <c r="A7" s="5"/>
      <c r="B7" s="22" t="s">
        <v>11</v>
      </c>
      <c r="C7" s="16">
        <f>SUM(D7:K7)</f>
        <v>6259721.0285309143</v>
      </c>
      <c r="D7" s="7">
        <f>1949111.64879-831</f>
        <v>1948280.64879</v>
      </c>
      <c r="E7" s="7">
        <v>821431.91174666677</v>
      </c>
      <c r="F7" s="7">
        <v>585089.47237666661</v>
      </c>
      <c r="G7" s="7">
        <v>676475.56455067138</v>
      </c>
      <c r="H7" s="7">
        <v>573669.84794933326</v>
      </c>
      <c r="I7" s="7">
        <v>518251.17190999998</v>
      </c>
      <c r="J7" s="7">
        <v>513963.79019757657</v>
      </c>
      <c r="K7" s="7">
        <v>622558.62101</v>
      </c>
    </row>
    <row r="8" spans="1:11" ht="30" customHeight="1" x14ac:dyDescent="0.4">
      <c r="A8" s="5"/>
      <c r="B8" s="22" t="s">
        <v>12</v>
      </c>
      <c r="C8" s="16">
        <f t="shared" ref="C8:C16" si="0">SUM(D8:K8)</f>
        <v>157300</v>
      </c>
      <c r="D8" s="7">
        <v>112000</v>
      </c>
      <c r="E8" s="7">
        <v>17000</v>
      </c>
      <c r="F8" s="7">
        <v>5500</v>
      </c>
      <c r="G8" s="7">
        <v>5000</v>
      </c>
      <c r="H8" s="7">
        <v>2700</v>
      </c>
      <c r="I8" s="7">
        <v>9000</v>
      </c>
      <c r="J8" s="7">
        <v>2000</v>
      </c>
      <c r="K8" s="7">
        <v>4100</v>
      </c>
    </row>
    <row r="9" spans="1:11" ht="30" customHeight="1" x14ac:dyDescent="0.4">
      <c r="A9" s="5"/>
      <c r="B9" s="22" t="s">
        <v>13</v>
      </c>
      <c r="C9" s="16">
        <f t="shared" si="0"/>
        <v>353617.69200000004</v>
      </c>
      <c r="D9" s="7">
        <v>94517.622000000003</v>
      </c>
      <c r="E9" s="7">
        <v>63181</v>
      </c>
      <c r="F9" s="7">
        <v>55111</v>
      </c>
      <c r="G9" s="7">
        <v>28561.8</v>
      </c>
      <c r="H9" s="7">
        <v>0</v>
      </c>
      <c r="I9" s="7">
        <v>42232.968000000008</v>
      </c>
      <c r="J9" s="7">
        <v>39944.472000000002</v>
      </c>
      <c r="K9" s="7">
        <v>30068.83</v>
      </c>
    </row>
    <row r="10" spans="1:11" ht="30" customHeight="1" x14ac:dyDescent="0.4">
      <c r="A10" s="5"/>
      <c r="B10" s="22" t="s">
        <v>14</v>
      </c>
      <c r="C10" s="16">
        <f t="shared" si="0"/>
        <v>465816</v>
      </c>
      <c r="D10" s="7">
        <v>452995</v>
      </c>
      <c r="E10" s="7">
        <v>2236</v>
      </c>
      <c r="F10" s="7">
        <v>1640</v>
      </c>
      <c r="G10" s="7">
        <v>2348</v>
      </c>
      <c r="H10" s="7">
        <v>1541</v>
      </c>
      <c r="I10" s="7">
        <v>1457</v>
      </c>
      <c r="J10" s="7">
        <v>1670</v>
      </c>
      <c r="K10" s="7">
        <v>1929</v>
      </c>
    </row>
    <row r="11" spans="1:11" ht="30" customHeight="1" x14ac:dyDescent="0.4">
      <c r="A11" s="5"/>
      <c r="B11" s="22" t="s">
        <v>15</v>
      </c>
      <c r="C11" s="16">
        <f t="shared" si="0"/>
        <v>298884</v>
      </c>
      <c r="D11" s="7">
        <v>259000</v>
      </c>
      <c r="E11" s="7">
        <v>8900</v>
      </c>
      <c r="F11" s="7">
        <v>4750</v>
      </c>
      <c r="G11" s="7">
        <v>6700</v>
      </c>
      <c r="H11" s="7">
        <v>5410</v>
      </c>
      <c r="I11" s="7">
        <v>7780</v>
      </c>
      <c r="J11" s="7">
        <v>5244</v>
      </c>
      <c r="K11" s="7">
        <v>1100</v>
      </c>
    </row>
    <row r="12" spans="1:11" ht="30" customHeight="1" x14ac:dyDescent="0.4">
      <c r="A12" s="5"/>
      <c r="B12" s="22" t="s">
        <v>16</v>
      </c>
      <c r="C12" s="16">
        <f t="shared" si="0"/>
        <v>137800</v>
      </c>
      <c r="D12" s="7">
        <v>137800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30" customHeight="1" x14ac:dyDescent="0.4">
      <c r="A13" s="5"/>
      <c r="B13" s="22" t="s">
        <v>17</v>
      </c>
      <c r="C13" s="16">
        <f t="shared" si="0"/>
        <v>102057</v>
      </c>
      <c r="D13" s="7">
        <v>17100</v>
      </c>
      <c r="E13" s="7">
        <v>14443</v>
      </c>
      <c r="F13" s="7">
        <v>9605</v>
      </c>
      <c r="G13" s="7">
        <v>5859</v>
      </c>
      <c r="H13" s="7">
        <v>9034</v>
      </c>
      <c r="I13" s="7">
        <v>14730</v>
      </c>
      <c r="J13" s="7">
        <v>17376</v>
      </c>
      <c r="K13" s="7">
        <v>13910</v>
      </c>
    </row>
    <row r="14" spans="1:11" ht="30" customHeight="1" x14ac:dyDescent="0.4">
      <c r="A14" s="5"/>
      <c r="B14" s="22" t="s">
        <v>18</v>
      </c>
      <c r="C14" s="16">
        <f t="shared" si="0"/>
        <v>162048.94544000001</v>
      </c>
      <c r="D14" s="7">
        <v>162048.94544000001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30" customHeight="1" x14ac:dyDescent="0.4">
      <c r="A15" s="5"/>
      <c r="B15" s="22" t="s">
        <v>19</v>
      </c>
      <c r="C15" s="16">
        <f t="shared" si="0"/>
        <v>124311</v>
      </c>
      <c r="D15" s="7">
        <v>124311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30" customHeight="1" x14ac:dyDescent="0.4">
      <c r="A16" s="5"/>
      <c r="B16" s="22" t="s">
        <v>20</v>
      </c>
      <c r="C16" s="16">
        <f t="shared" si="0"/>
        <v>233444</v>
      </c>
      <c r="D16" s="7">
        <v>200000</v>
      </c>
      <c r="E16" s="7">
        <v>9712</v>
      </c>
      <c r="F16" s="7">
        <v>23732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30" customHeight="1" x14ac:dyDescent="0.4">
      <c r="A17" s="5"/>
      <c r="B17" s="22" t="s">
        <v>21</v>
      </c>
      <c r="C17" s="16">
        <f t="shared" ref="C17" si="1">SUM(D17:K17)</f>
        <v>0</v>
      </c>
      <c r="D17" s="7"/>
      <c r="E17" s="7"/>
      <c r="F17" s="7"/>
      <c r="G17" s="7"/>
      <c r="H17" s="7"/>
      <c r="I17" s="7"/>
      <c r="J17" s="7"/>
      <c r="K17" s="7"/>
    </row>
    <row r="18" spans="1:11" ht="26.45" customHeight="1" x14ac:dyDescent="0.4">
      <c r="A18" s="5"/>
      <c r="B18" s="23"/>
      <c r="C18" s="8">
        <f t="shared" ref="C18:K18" si="2">SUM(C7:C17)</f>
        <v>8294999.6659709141</v>
      </c>
      <c r="D18" s="8">
        <f t="shared" si="2"/>
        <v>3508053.2162299999</v>
      </c>
      <c r="E18" s="8">
        <f t="shared" si="2"/>
        <v>936903.91174666677</v>
      </c>
      <c r="F18" s="8">
        <f t="shared" si="2"/>
        <v>685427.47237666661</v>
      </c>
      <c r="G18" s="8">
        <f t="shared" si="2"/>
        <v>724944.36455067142</v>
      </c>
      <c r="H18" s="8">
        <f t="shared" si="2"/>
        <v>592354.84794933326</v>
      </c>
      <c r="I18" s="8">
        <f t="shared" si="2"/>
        <v>593451.13991000003</v>
      </c>
      <c r="J18" s="8">
        <f t="shared" si="2"/>
        <v>580198.26219757658</v>
      </c>
      <c r="K18" s="8">
        <f t="shared" si="2"/>
        <v>673666.45100999996</v>
      </c>
    </row>
    <row r="19" spans="1:11" ht="11.45" customHeight="1" x14ac:dyDescent="0.4">
      <c r="A19" s="5"/>
      <c r="B19" s="19"/>
      <c r="C19" s="5"/>
      <c r="D19" s="3"/>
      <c r="E19" s="3"/>
      <c r="F19" s="3"/>
      <c r="G19" s="3"/>
      <c r="H19" s="3"/>
      <c r="I19" s="3"/>
      <c r="J19" s="3"/>
      <c r="K19" s="3"/>
    </row>
    <row r="20" spans="1:11" ht="26.45" customHeight="1" x14ac:dyDescent="0.4">
      <c r="A20" s="3"/>
      <c r="B20" s="26" t="s">
        <v>22</v>
      </c>
      <c r="C20" s="9">
        <f>SUM(D20:K20)</f>
        <v>107.64</v>
      </c>
      <c r="D20" s="10">
        <f>10.8+1+9.6+5.6</f>
        <v>27</v>
      </c>
      <c r="E20" s="10">
        <v>15.2</v>
      </c>
      <c r="F20" s="10">
        <v>10.84</v>
      </c>
      <c r="G20" s="10">
        <v>10.81</v>
      </c>
      <c r="H20" s="10">
        <v>10.88</v>
      </c>
      <c r="I20" s="10">
        <v>9.4</v>
      </c>
      <c r="J20" s="10">
        <v>11.71</v>
      </c>
      <c r="K20" s="10">
        <v>11.8</v>
      </c>
    </row>
    <row r="21" spans="1:11" ht="7.35" customHeight="1" x14ac:dyDescent="0.4">
      <c r="A21" s="3"/>
      <c r="B21" s="24"/>
      <c r="C21" s="11"/>
      <c r="D21" s="12"/>
      <c r="E21" s="12"/>
      <c r="F21" s="12"/>
      <c r="G21" s="12"/>
      <c r="H21" s="12"/>
      <c r="I21" s="12"/>
      <c r="J21" s="12"/>
      <c r="K21" s="12"/>
    </row>
    <row r="22" spans="1:11" ht="7.35" customHeight="1" x14ac:dyDescent="0.4">
      <c r="A22" s="3"/>
      <c r="B22" s="19"/>
      <c r="C22" s="5"/>
      <c r="D22" s="3"/>
      <c r="E22" s="3"/>
      <c r="F22" s="3"/>
      <c r="G22" s="3"/>
      <c r="H22" s="3"/>
      <c r="I22" s="3"/>
      <c r="J22" s="3"/>
      <c r="K22" s="3"/>
    </row>
    <row r="23" spans="1:11" ht="69.75" x14ac:dyDescent="0.4">
      <c r="A23" s="3"/>
      <c r="B23" s="21" t="s">
        <v>25</v>
      </c>
      <c r="C23" s="6" t="s">
        <v>2</v>
      </c>
      <c r="D23" s="6" t="s">
        <v>3</v>
      </c>
      <c r="E23" s="6" t="s">
        <v>4</v>
      </c>
      <c r="F23" s="6" t="s">
        <v>5</v>
      </c>
      <c r="G23" s="6" t="s">
        <v>6</v>
      </c>
      <c r="H23" s="6" t="s">
        <v>7</v>
      </c>
      <c r="I23" s="6" t="s">
        <v>8</v>
      </c>
      <c r="J23" s="6" t="s">
        <v>9</v>
      </c>
      <c r="K23" s="6" t="s">
        <v>10</v>
      </c>
    </row>
    <row r="24" spans="1:11" ht="30" customHeight="1" x14ac:dyDescent="0.4">
      <c r="A24" s="3"/>
      <c r="B24" s="22" t="s">
        <v>11</v>
      </c>
      <c r="C24" s="16">
        <f>SUM(D24:K24)</f>
        <v>6260811.3300000001</v>
      </c>
      <c r="D24" s="7">
        <v>2235244.5699999998</v>
      </c>
      <c r="E24" s="7">
        <v>733760.72</v>
      </c>
      <c r="F24" s="7">
        <v>522782</v>
      </c>
      <c r="G24" s="7">
        <v>589377</v>
      </c>
      <c r="H24" s="7">
        <v>533337</v>
      </c>
      <c r="I24" s="7">
        <v>472188</v>
      </c>
      <c r="J24" s="7">
        <v>553115.88</v>
      </c>
      <c r="K24" s="7">
        <v>621006.16</v>
      </c>
    </row>
    <row r="25" spans="1:11" ht="30" customHeight="1" x14ac:dyDescent="0.4">
      <c r="A25" s="3"/>
      <c r="B25" s="22" t="s">
        <v>12</v>
      </c>
      <c r="C25" s="16">
        <f t="shared" ref="C25:C33" si="3">SUM(D25:K25)</f>
        <v>154178</v>
      </c>
      <c r="D25" s="7">
        <v>107874</v>
      </c>
      <c r="E25" s="7">
        <v>17004</v>
      </c>
      <c r="F25" s="7">
        <v>5496</v>
      </c>
      <c r="G25" s="7">
        <v>5996</v>
      </c>
      <c r="H25" s="7">
        <v>2700</v>
      </c>
      <c r="I25" s="7">
        <v>9000</v>
      </c>
      <c r="J25" s="7">
        <v>2004</v>
      </c>
      <c r="K25" s="7">
        <v>4104</v>
      </c>
    </row>
    <row r="26" spans="1:11" ht="30" customHeight="1" x14ac:dyDescent="0.4">
      <c r="A26" s="3"/>
      <c r="B26" s="22" t="s">
        <v>13</v>
      </c>
      <c r="C26" s="16">
        <f t="shared" si="3"/>
        <v>379458</v>
      </c>
      <c r="D26" s="7">
        <v>96738</v>
      </c>
      <c r="E26" s="7">
        <v>59585</v>
      </c>
      <c r="F26" s="7">
        <v>48278</v>
      </c>
      <c r="G26" s="7">
        <v>28876</v>
      </c>
      <c r="H26" s="7">
        <v>30626</v>
      </c>
      <c r="I26" s="7">
        <v>42238</v>
      </c>
      <c r="J26" s="7">
        <v>41448</v>
      </c>
      <c r="K26" s="7">
        <v>31669</v>
      </c>
    </row>
    <row r="27" spans="1:11" ht="30" customHeight="1" x14ac:dyDescent="0.4">
      <c r="A27" s="3"/>
      <c r="B27" s="22" t="s">
        <v>14</v>
      </c>
      <c r="C27" s="16">
        <f t="shared" si="3"/>
        <v>461917</v>
      </c>
      <c r="D27" s="7">
        <v>449101</v>
      </c>
      <c r="E27" s="7">
        <v>2232</v>
      </c>
      <c r="F27" s="7">
        <v>1644</v>
      </c>
      <c r="G27" s="7">
        <v>2352</v>
      </c>
      <c r="H27" s="7">
        <v>1536</v>
      </c>
      <c r="I27" s="7">
        <v>1452</v>
      </c>
      <c r="J27" s="7">
        <v>1668</v>
      </c>
      <c r="K27" s="7">
        <v>1932</v>
      </c>
    </row>
    <row r="28" spans="1:11" ht="30" customHeight="1" x14ac:dyDescent="0.4">
      <c r="A28" s="3"/>
      <c r="B28" s="22" t="s">
        <v>15</v>
      </c>
      <c r="C28" s="16">
        <f t="shared" si="3"/>
        <v>317405</v>
      </c>
      <c r="D28" s="7">
        <v>270554</v>
      </c>
      <c r="E28" s="7">
        <v>9983</v>
      </c>
      <c r="F28" s="7">
        <v>7890</v>
      </c>
      <c r="G28" s="7">
        <v>5300</v>
      </c>
      <c r="H28" s="7">
        <v>5416</v>
      </c>
      <c r="I28" s="7">
        <v>6345</v>
      </c>
      <c r="J28" s="7">
        <v>5721</v>
      </c>
      <c r="K28" s="7">
        <v>6196</v>
      </c>
    </row>
    <row r="29" spans="1:11" ht="30" customHeight="1" x14ac:dyDescent="0.4">
      <c r="A29" s="5"/>
      <c r="B29" s="22" t="s">
        <v>16</v>
      </c>
      <c r="C29" s="16">
        <f t="shared" si="3"/>
        <v>129056</v>
      </c>
      <c r="D29" s="7">
        <v>129056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ht="30" customHeight="1" x14ac:dyDescent="0.4">
      <c r="A30" s="5"/>
      <c r="B30" s="22" t="s">
        <v>17</v>
      </c>
      <c r="C30" s="16">
        <f t="shared" si="3"/>
        <v>79441</v>
      </c>
      <c r="D30" s="7">
        <v>7104</v>
      </c>
      <c r="E30" s="7">
        <v>13560</v>
      </c>
      <c r="F30" s="7">
        <v>6660</v>
      </c>
      <c r="G30" s="7">
        <v>5544</v>
      </c>
      <c r="H30" s="7">
        <v>6691</v>
      </c>
      <c r="I30" s="7">
        <v>19110</v>
      </c>
      <c r="J30" s="7">
        <v>10476</v>
      </c>
      <c r="K30" s="7">
        <v>10296</v>
      </c>
    </row>
    <row r="31" spans="1:11" ht="30" customHeight="1" x14ac:dyDescent="0.4">
      <c r="A31" s="5"/>
      <c r="B31" s="22" t="s">
        <v>18</v>
      </c>
      <c r="C31" s="16">
        <f t="shared" si="3"/>
        <v>163378</v>
      </c>
      <c r="D31" s="7">
        <v>163378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30" customHeight="1" x14ac:dyDescent="0.4">
      <c r="A32" s="5"/>
      <c r="B32" s="22" t="s">
        <v>19</v>
      </c>
      <c r="C32" s="16">
        <f t="shared" si="3"/>
        <v>124308</v>
      </c>
      <c r="D32" s="7">
        <v>124308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30" customHeight="1" x14ac:dyDescent="0.4">
      <c r="A33" s="5"/>
      <c r="B33" s="22" t="s">
        <v>20</v>
      </c>
      <c r="C33" s="16">
        <f t="shared" si="3"/>
        <v>228084</v>
      </c>
      <c r="D33" s="7">
        <v>194640</v>
      </c>
      <c r="E33" s="7">
        <v>9708</v>
      </c>
      <c r="F33" s="7">
        <v>23736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30" customHeight="1" x14ac:dyDescent="0.4">
      <c r="A34" s="5"/>
      <c r="B34" s="22" t="s">
        <v>21</v>
      </c>
      <c r="C34" s="16">
        <f>SUM(D34:K34)</f>
        <v>174279.36</v>
      </c>
      <c r="D34" s="7">
        <v>174279.36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33.6" customHeight="1" x14ac:dyDescent="0.4">
      <c r="A35" s="5"/>
      <c r="B35" s="25"/>
      <c r="C35" s="8">
        <f t="shared" ref="C35:K35" si="4">SUM(C24:C34)</f>
        <v>8472315.6899999995</v>
      </c>
      <c r="D35" s="8">
        <f t="shared" si="4"/>
        <v>3952276.9299999997</v>
      </c>
      <c r="E35" s="8">
        <f t="shared" si="4"/>
        <v>845832.72</v>
      </c>
      <c r="F35" s="8">
        <f t="shared" si="4"/>
        <v>616486</v>
      </c>
      <c r="G35" s="8">
        <f t="shared" si="4"/>
        <v>637445</v>
      </c>
      <c r="H35" s="8">
        <f t="shared" si="4"/>
        <v>580306</v>
      </c>
      <c r="I35" s="8">
        <f t="shared" si="4"/>
        <v>550333</v>
      </c>
      <c r="J35" s="8">
        <f t="shared" si="4"/>
        <v>614432.88</v>
      </c>
      <c r="K35" s="8">
        <f t="shared" si="4"/>
        <v>675203.16</v>
      </c>
    </row>
    <row r="36" spans="1:11" ht="7.7" customHeight="1" x14ac:dyDescent="0.4">
      <c r="A36" s="5"/>
      <c r="B36" s="22"/>
      <c r="C36" s="5"/>
      <c r="D36" s="3"/>
      <c r="E36" s="3"/>
      <c r="F36" s="3"/>
      <c r="G36" s="3"/>
      <c r="H36" s="3"/>
      <c r="I36" s="3"/>
      <c r="J36" s="3"/>
      <c r="K36" s="3"/>
    </row>
    <row r="37" spans="1:11" ht="33.6" customHeight="1" x14ac:dyDescent="0.4">
      <c r="A37" s="3"/>
      <c r="B37" s="26" t="s">
        <v>22</v>
      </c>
      <c r="C37" s="9">
        <f>SUM(D37:K37)</f>
        <v>106.44</v>
      </c>
      <c r="D37" s="10">
        <v>26.2</v>
      </c>
      <c r="E37" s="10">
        <v>15.2</v>
      </c>
      <c r="F37" s="10">
        <v>10.84</v>
      </c>
      <c r="G37" s="10">
        <v>11.01</v>
      </c>
      <c r="H37" s="10">
        <v>10.88</v>
      </c>
      <c r="I37" s="10">
        <v>9.4</v>
      </c>
      <c r="J37" s="10">
        <v>11.11</v>
      </c>
      <c r="K37" s="10">
        <v>11.8</v>
      </c>
    </row>
    <row r="38" spans="1:11" x14ac:dyDescent="0.4">
      <c r="A38" s="3"/>
      <c r="B38" s="24"/>
      <c r="C38" s="11"/>
      <c r="D38" s="12"/>
      <c r="E38" s="12"/>
      <c r="F38" s="12"/>
      <c r="G38" s="12"/>
      <c r="H38" s="12"/>
      <c r="I38" s="12"/>
      <c r="J38" s="12"/>
      <c r="K38" s="12"/>
    </row>
    <row r="39" spans="1:11" x14ac:dyDescent="0.4">
      <c r="A39" s="3"/>
      <c r="B39" s="20" t="s">
        <v>24</v>
      </c>
      <c r="C39" s="5"/>
      <c r="D39" s="3"/>
      <c r="E39" s="3"/>
      <c r="F39" s="3"/>
      <c r="G39" s="3"/>
      <c r="H39" s="3"/>
      <c r="I39" s="3"/>
      <c r="J39" s="3"/>
      <c r="K39" s="3"/>
    </row>
    <row r="40" spans="1:11" ht="69.75" x14ac:dyDescent="0.4">
      <c r="A40" s="3"/>
      <c r="B40" s="21" t="s">
        <v>26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  <c r="H40" s="6" t="s">
        <v>7</v>
      </c>
      <c r="I40" s="6" t="s">
        <v>8</v>
      </c>
      <c r="J40" s="6" t="s">
        <v>9</v>
      </c>
      <c r="K40" s="6" t="s">
        <v>10</v>
      </c>
    </row>
    <row r="41" spans="1:11" ht="30" customHeight="1" x14ac:dyDescent="0.4">
      <c r="A41" s="5"/>
      <c r="B41" s="22" t="s">
        <v>11</v>
      </c>
      <c r="C41" s="13">
        <f t="shared" ref="C41:K41" si="5">C7-C24</f>
        <v>-1090.3014690857381</v>
      </c>
      <c r="D41" s="14">
        <f t="shared" si="5"/>
        <v>-286963.92120999983</v>
      </c>
      <c r="E41" s="14">
        <f t="shared" si="5"/>
        <v>87671.191746666795</v>
      </c>
      <c r="F41" s="14">
        <f t="shared" si="5"/>
        <v>62307.472376666614</v>
      </c>
      <c r="G41" s="14">
        <f t="shared" si="5"/>
        <v>87098.564550671377</v>
      </c>
      <c r="H41" s="14">
        <f t="shared" si="5"/>
        <v>40332.847949333256</v>
      </c>
      <c r="I41" s="14">
        <f t="shared" si="5"/>
        <v>46063.171909999975</v>
      </c>
      <c r="J41" s="14">
        <f t="shared" si="5"/>
        <v>-39152.089802423434</v>
      </c>
      <c r="K41" s="14">
        <f t="shared" si="5"/>
        <v>1552.46100999997</v>
      </c>
    </row>
    <row r="42" spans="1:11" ht="30" customHeight="1" x14ac:dyDescent="0.4">
      <c r="A42" s="5"/>
      <c r="B42" s="22" t="s">
        <v>12</v>
      </c>
      <c r="C42" s="13">
        <f t="shared" ref="C42:K42" si="6">C8-C25</f>
        <v>3122</v>
      </c>
      <c r="D42" s="14">
        <f t="shared" si="6"/>
        <v>4126</v>
      </c>
      <c r="E42" s="14">
        <f t="shared" si="6"/>
        <v>-4</v>
      </c>
      <c r="F42" s="14">
        <f t="shared" si="6"/>
        <v>4</v>
      </c>
      <c r="G42" s="14">
        <f t="shared" si="6"/>
        <v>-996</v>
      </c>
      <c r="H42" s="14">
        <f t="shared" si="6"/>
        <v>0</v>
      </c>
      <c r="I42" s="14">
        <f t="shared" si="6"/>
        <v>0</v>
      </c>
      <c r="J42" s="14">
        <f t="shared" si="6"/>
        <v>-4</v>
      </c>
      <c r="K42" s="14">
        <f t="shared" si="6"/>
        <v>-4</v>
      </c>
    </row>
    <row r="43" spans="1:11" ht="30" customHeight="1" x14ac:dyDescent="0.4">
      <c r="A43" s="5"/>
      <c r="B43" s="22" t="s">
        <v>13</v>
      </c>
      <c r="C43" s="13">
        <f t="shared" ref="C43:K43" si="7">C9-C26</f>
        <v>-25840.307999999961</v>
      </c>
      <c r="D43" s="14">
        <f t="shared" si="7"/>
        <v>-2220.377999999997</v>
      </c>
      <c r="E43" s="14">
        <f t="shared" si="7"/>
        <v>3596</v>
      </c>
      <c r="F43" s="14">
        <f t="shared" si="7"/>
        <v>6833</v>
      </c>
      <c r="G43" s="14">
        <f t="shared" si="7"/>
        <v>-314.20000000000073</v>
      </c>
      <c r="H43" s="14">
        <f t="shared" si="7"/>
        <v>-30626</v>
      </c>
      <c r="I43" s="14">
        <f t="shared" si="7"/>
        <v>-5.0319999999919673</v>
      </c>
      <c r="J43" s="14">
        <f t="shared" si="7"/>
        <v>-1503.5279999999984</v>
      </c>
      <c r="K43" s="14">
        <f t="shared" si="7"/>
        <v>-1600.1699999999983</v>
      </c>
    </row>
    <row r="44" spans="1:11" ht="30" customHeight="1" x14ac:dyDescent="0.4">
      <c r="A44" s="5"/>
      <c r="B44" s="22" t="s">
        <v>14</v>
      </c>
      <c r="C44" s="13">
        <f t="shared" ref="C44:K44" si="8">C10-C27</f>
        <v>3899</v>
      </c>
      <c r="D44" s="14">
        <f>D10-D27</f>
        <v>3894</v>
      </c>
      <c r="E44" s="14">
        <f t="shared" si="8"/>
        <v>4</v>
      </c>
      <c r="F44" s="14">
        <f t="shared" si="8"/>
        <v>-4</v>
      </c>
      <c r="G44" s="14">
        <f t="shared" si="8"/>
        <v>-4</v>
      </c>
      <c r="H44" s="14">
        <f t="shared" si="8"/>
        <v>5</v>
      </c>
      <c r="I44" s="14">
        <f t="shared" si="8"/>
        <v>5</v>
      </c>
      <c r="J44" s="14">
        <f t="shared" si="8"/>
        <v>2</v>
      </c>
      <c r="K44" s="14">
        <f t="shared" si="8"/>
        <v>-3</v>
      </c>
    </row>
    <row r="45" spans="1:11" ht="30" customHeight="1" x14ac:dyDescent="0.4">
      <c r="A45" s="5"/>
      <c r="B45" s="22" t="s">
        <v>15</v>
      </c>
      <c r="C45" s="13">
        <f t="shared" ref="C45:K45" si="9">C11-C28</f>
        <v>-18521</v>
      </c>
      <c r="D45" s="14">
        <f>D11-D28</f>
        <v>-11554</v>
      </c>
      <c r="E45" s="14">
        <f t="shared" si="9"/>
        <v>-1083</v>
      </c>
      <c r="F45" s="14">
        <f t="shared" si="9"/>
        <v>-3140</v>
      </c>
      <c r="G45" s="14">
        <f t="shared" si="9"/>
        <v>1400</v>
      </c>
      <c r="H45" s="14">
        <f t="shared" si="9"/>
        <v>-6</v>
      </c>
      <c r="I45" s="14">
        <f t="shared" si="9"/>
        <v>1435</v>
      </c>
      <c r="J45" s="14">
        <f t="shared" si="9"/>
        <v>-477</v>
      </c>
      <c r="K45" s="14">
        <f t="shared" si="9"/>
        <v>-5096</v>
      </c>
    </row>
    <row r="46" spans="1:11" ht="30" customHeight="1" x14ac:dyDescent="0.4">
      <c r="A46" s="5"/>
      <c r="B46" s="22" t="s">
        <v>16</v>
      </c>
      <c r="C46" s="13">
        <f t="shared" ref="C46:K46" si="10">C12-C29</f>
        <v>8744</v>
      </c>
      <c r="D46" s="14">
        <f t="shared" si="10"/>
        <v>8744</v>
      </c>
      <c r="E46" s="14">
        <f t="shared" si="10"/>
        <v>0</v>
      </c>
      <c r="F46" s="14">
        <f t="shared" si="10"/>
        <v>0</v>
      </c>
      <c r="G46" s="14">
        <f t="shared" si="10"/>
        <v>0</v>
      </c>
      <c r="H46" s="14">
        <f t="shared" si="10"/>
        <v>0</v>
      </c>
      <c r="I46" s="14">
        <f t="shared" si="10"/>
        <v>0</v>
      </c>
      <c r="J46" s="14">
        <f t="shared" si="10"/>
        <v>0</v>
      </c>
      <c r="K46" s="14">
        <f t="shared" si="10"/>
        <v>0</v>
      </c>
    </row>
    <row r="47" spans="1:11" ht="30" customHeight="1" x14ac:dyDescent="0.4">
      <c r="A47" s="5"/>
      <c r="B47" s="22" t="s">
        <v>17</v>
      </c>
      <c r="C47" s="13">
        <f t="shared" ref="C47:K47" si="11">C13-C30</f>
        <v>22616</v>
      </c>
      <c r="D47" s="14">
        <f t="shared" si="11"/>
        <v>9996</v>
      </c>
      <c r="E47" s="14">
        <f t="shared" si="11"/>
        <v>883</v>
      </c>
      <c r="F47" s="14">
        <f t="shared" si="11"/>
        <v>2945</v>
      </c>
      <c r="G47" s="14">
        <f t="shared" si="11"/>
        <v>315</v>
      </c>
      <c r="H47" s="14">
        <f t="shared" si="11"/>
        <v>2343</v>
      </c>
      <c r="I47" s="14">
        <f t="shared" si="11"/>
        <v>-4380</v>
      </c>
      <c r="J47" s="14">
        <f t="shared" si="11"/>
        <v>6900</v>
      </c>
      <c r="K47" s="14">
        <f t="shared" si="11"/>
        <v>3614</v>
      </c>
    </row>
    <row r="48" spans="1:11" ht="30" customHeight="1" x14ac:dyDescent="0.4">
      <c r="A48" s="5"/>
      <c r="B48" s="22" t="s">
        <v>18</v>
      </c>
      <c r="C48" s="13">
        <f t="shared" ref="C48:K48" si="12">C14-C31</f>
        <v>-1329.0545599999896</v>
      </c>
      <c r="D48" s="14">
        <f t="shared" si="12"/>
        <v>-1329.0545599999896</v>
      </c>
      <c r="E48" s="14">
        <f t="shared" si="12"/>
        <v>0</v>
      </c>
      <c r="F48" s="14">
        <f t="shared" si="12"/>
        <v>0</v>
      </c>
      <c r="G48" s="14">
        <f t="shared" si="12"/>
        <v>0</v>
      </c>
      <c r="H48" s="14">
        <f t="shared" si="12"/>
        <v>0</v>
      </c>
      <c r="I48" s="14">
        <f t="shared" si="12"/>
        <v>0</v>
      </c>
      <c r="J48" s="14">
        <f t="shared" si="12"/>
        <v>0</v>
      </c>
      <c r="K48" s="14">
        <f t="shared" si="12"/>
        <v>0</v>
      </c>
    </row>
    <row r="49" spans="1:11" ht="30" customHeight="1" x14ac:dyDescent="0.4">
      <c r="A49" s="5"/>
      <c r="B49" s="22" t="s">
        <v>19</v>
      </c>
      <c r="C49" s="13">
        <f t="shared" ref="C49:K49" si="13">C15-C32</f>
        <v>3</v>
      </c>
      <c r="D49" s="14">
        <f t="shared" si="13"/>
        <v>3</v>
      </c>
      <c r="E49" s="14">
        <f t="shared" si="13"/>
        <v>0</v>
      </c>
      <c r="F49" s="14">
        <f t="shared" si="13"/>
        <v>0</v>
      </c>
      <c r="G49" s="14">
        <f t="shared" si="13"/>
        <v>0</v>
      </c>
      <c r="H49" s="14">
        <f t="shared" si="13"/>
        <v>0</v>
      </c>
      <c r="I49" s="14">
        <f t="shared" si="13"/>
        <v>0</v>
      </c>
      <c r="J49" s="14">
        <f t="shared" si="13"/>
        <v>0</v>
      </c>
      <c r="K49" s="14">
        <f t="shared" si="13"/>
        <v>0</v>
      </c>
    </row>
    <row r="50" spans="1:11" ht="30" customHeight="1" x14ac:dyDescent="0.4">
      <c r="A50" s="5"/>
      <c r="B50" s="22" t="s">
        <v>20</v>
      </c>
      <c r="C50" s="13">
        <f t="shared" ref="C50:K50" si="14">C16-C33</f>
        <v>5360</v>
      </c>
      <c r="D50" s="14">
        <f t="shared" si="14"/>
        <v>5360</v>
      </c>
      <c r="E50" s="14">
        <f t="shared" si="14"/>
        <v>4</v>
      </c>
      <c r="F50" s="14">
        <f t="shared" si="14"/>
        <v>-4</v>
      </c>
      <c r="G50" s="14">
        <f t="shared" si="14"/>
        <v>0</v>
      </c>
      <c r="H50" s="14">
        <f t="shared" si="14"/>
        <v>0</v>
      </c>
      <c r="I50" s="14">
        <f t="shared" si="14"/>
        <v>0</v>
      </c>
      <c r="J50" s="14">
        <f t="shared" si="14"/>
        <v>0</v>
      </c>
      <c r="K50" s="14">
        <f t="shared" si="14"/>
        <v>0</v>
      </c>
    </row>
    <row r="51" spans="1:11" ht="30" customHeight="1" x14ac:dyDescent="0.4">
      <c r="A51" s="5"/>
      <c r="B51" s="22" t="s">
        <v>21</v>
      </c>
      <c r="C51" s="13">
        <f t="shared" ref="C51:K51" si="15">C17-C34</f>
        <v>-174279.36</v>
      </c>
      <c r="D51" s="14">
        <f t="shared" si="15"/>
        <v>-174279.36</v>
      </c>
      <c r="E51" s="14">
        <f t="shared" si="15"/>
        <v>0</v>
      </c>
      <c r="F51" s="14">
        <f t="shared" si="15"/>
        <v>0</v>
      </c>
      <c r="G51" s="14">
        <f t="shared" si="15"/>
        <v>0</v>
      </c>
      <c r="H51" s="14">
        <f t="shared" si="15"/>
        <v>0</v>
      </c>
      <c r="I51" s="14">
        <f t="shared" si="15"/>
        <v>0</v>
      </c>
      <c r="J51" s="14">
        <f t="shared" si="15"/>
        <v>0</v>
      </c>
      <c r="K51" s="14">
        <f t="shared" si="15"/>
        <v>0</v>
      </c>
    </row>
    <row r="52" spans="1:11" ht="33.6" customHeight="1" x14ac:dyDescent="0.4">
      <c r="A52" s="5"/>
      <c r="B52" s="23"/>
      <c r="C52" s="8">
        <f>SUM(C41:C51)</f>
        <v>-177316.02402908567</v>
      </c>
      <c r="D52" s="8">
        <f>SUM(D41:D51)</f>
        <v>-444223.7137699998</v>
      </c>
      <c r="E52" s="8">
        <f t="shared" ref="E52:K52" si="16">SUM(E41:E51)</f>
        <v>91071.191746666795</v>
      </c>
      <c r="F52" s="8">
        <f t="shared" si="16"/>
        <v>68941.472376666614</v>
      </c>
      <c r="G52" s="8">
        <f t="shared" si="16"/>
        <v>87499.36455067138</v>
      </c>
      <c r="H52" s="8">
        <f t="shared" si="16"/>
        <v>12048.847949333256</v>
      </c>
      <c r="I52" s="8">
        <f t="shared" si="16"/>
        <v>43118.139909999984</v>
      </c>
      <c r="J52" s="8">
        <f t="shared" si="16"/>
        <v>-34234.617802423432</v>
      </c>
      <c r="K52" s="8">
        <f t="shared" si="16"/>
        <v>-1536.7089900000283</v>
      </c>
    </row>
    <row r="53" spans="1:11" ht="15.6" customHeight="1" x14ac:dyDescent="0.4">
      <c r="A53" s="5"/>
      <c r="B53" s="19"/>
      <c r="C53" s="5"/>
      <c r="D53" s="3"/>
      <c r="E53" s="3"/>
      <c r="F53" s="3"/>
      <c r="G53" s="3"/>
      <c r="H53" s="3"/>
      <c r="I53" s="3"/>
      <c r="J53" s="3"/>
      <c r="K53" s="3"/>
    </row>
    <row r="54" spans="1:11" ht="33.6" customHeight="1" x14ac:dyDescent="0.4">
      <c r="A54" s="3"/>
      <c r="B54" s="26" t="s">
        <v>22</v>
      </c>
      <c r="C54" s="9">
        <f>C20-C37</f>
        <v>1.2000000000000028</v>
      </c>
      <c r="D54" s="9">
        <f t="shared" ref="D54:K54" si="17">D20-D37</f>
        <v>0.80000000000000071</v>
      </c>
      <c r="E54" s="9">
        <f t="shared" si="17"/>
        <v>0</v>
      </c>
      <c r="F54" s="9">
        <f t="shared" si="17"/>
        <v>0</v>
      </c>
      <c r="G54" s="9">
        <f t="shared" si="17"/>
        <v>-0.19999999999999929</v>
      </c>
      <c r="H54" s="9">
        <f t="shared" si="17"/>
        <v>0</v>
      </c>
      <c r="I54" s="9">
        <f t="shared" si="17"/>
        <v>0</v>
      </c>
      <c r="J54" s="9">
        <f t="shared" si="17"/>
        <v>0.60000000000000142</v>
      </c>
      <c r="K54" s="9">
        <f t="shared" si="17"/>
        <v>0</v>
      </c>
    </row>
    <row r="55" spans="1:11" ht="26.45" customHeight="1" x14ac:dyDescent="0.4">
      <c r="A55" s="3"/>
      <c r="B55" s="19"/>
      <c r="C55" s="5"/>
      <c r="D55" s="3"/>
      <c r="E55" s="3"/>
      <c r="F55" s="3"/>
      <c r="G55" s="3"/>
      <c r="H55" s="3"/>
      <c r="I55" s="3"/>
      <c r="J55" s="3"/>
      <c r="K55" s="3"/>
    </row>
    <row r="56" spans="1:11" ht="26.45" customHeight="1" x14ac:dyDescent="0.4">
      <c r="A56" s="3"/>
      <c r="B56" s="19"/>
      <c r="C56" s="5"/>
      <c r="D56" s="3"/>
      <c r="E56" s="3"/>
      <c r="F56" s="3"/>
      <c r="G56" s="3"/>
      <c r="H56" s="3"/>
      <c r="I56" s="3"/>
      <c r="J56" s="3"/>
      <c r="K56" s="3"/>
    </row>
    <row r="57" spans="1:11" ht="25.5" x14ac:dyDescent="0.4">
      <c r="A57" s="3"/>
      <c r="B57" s="19"/>
      <c r="C57" s="5"/>
      <c r="D57" s="3"/>
      <c r="E57" s="3"/>
      <c r="F57" s="3"/>
      <c r="G57" s="3"/>
      <c r="H57" s="3"/>
      <c r="I57" s="3"/>
      <c r="J57" s="3"/>
      <c r="K57" s="3"/>
    </row>
    <row r="58" spans="1:11" ht="25.5" x14ac:dyDescent="0.4">
      <c r="A58" s="3"/>
      <c r="B58" s="19"/>
      <c r="C58" s="5"/>
      <c r="D58" s="3"/>
      <c r="E58" s="3"/>
      <c r="F58" s="3"/>
      <c r="G58" s="3"/>
      <c r="H58" s="3"/>
      <c r="I58" s="3"/>
      <c r="J58" s="3"/>
      <c r="K58" s="3"/>
    </row>
    <row r="59" spans="1:11" ht="25.5" x14ac:dyDescent="0.4">
      <c r="A59" s="3"/>
      <c r="B59" s="19"/>
      <c r="C59" s="5"/>
      <c r="D59" s="3"/>
      <c r="E59" s="3"/>
      <c r="F59" s="3"/>
      <c r="G59" s="3"/>
      <c r="H59" s="3"/>
      <c r="I59" s="3"/>
      <c r="J59" s="3"/>
      <c r="K59" s="3"/>
    </row>
  </sheetData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1" ma:contentTypeDescription="Create a new document." ma:contentTypeScope="" ma:versionID="9ee6d3de707922df731d86e1725c2bec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c089d98488a3a1ef4d666fbaf55a884a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DD979-BBBA-4CB0-9A3C-5BA5FBFF6C4B}"/>
</file>

<file path=customXml/itemProps2.xml><?xml version="1.0" encoding="utf-8"?>
<ds:datastoreItem xmlns:ds="http://schemas.openxmlformats.org/officeDocument/2006/customXml" ds:itemID="{47F05283-7041-4EF7-98C6-64C92055438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7142871-04aa-4cca-937b-9221901c245c"/>
    <ds:schemaRef ds:uri="b976bda9-2f0a-40aa-a9aa-c59b74c6a04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DA1DAF5-AFC3-40E6-A74A-7D999428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Alyson Thomas</cp:lastModifiedBy>
  <cp:revision/>
  <cp:lastPrinted>2025-09-15T15:03:21Z</cp:lastPrinted>
  <dcterms:created xsi:type="dcterms:W3CDTF">2025-06-16T11:10:27Z</dcterms:created>
  <dcterms:modified xsi:type="dcterms:W3CDTF">2025-11-09T10:41:44Z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